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L:\02-MERCATO ITALIA\1_MERCATO ITALIA_VETTURE - DATI MCTC\B_COMUNICATO STAMPA VETTURE  MENSILE\2022\2022_04\"/>
    </mc:Choice>
  </mc:AlternateContent>
  <xr:revisionPtr revIDLastSave="0" documentId="13_ncr:1_{96212FA0-C51D-4243-B058-5D202AACD53A}" xr6:coauthVersionLast="47" xr6:coauthVersionMax="47" xr10:uidLastSave="{00000000-0000-0000-0000-000000000000}"/>
  <bookViews>
    <workbookView xWindow="-120" yWindow="-120" windowWidth="29040" windowHeight="15720" tabRatio="767" xr2:uid="{00000000-000D-0000-FFFF-FFFF00000000}"/>
  </bookViews>
  <sheets>
    <sheet name="mercato 2022" sheetId="32" r:id="rId1"/>
  </sheets>
  <externalReferences>
    <externalReference r:id="rId2"/>
  </externalReferences>
  <definedNames>
    <definedName name="_xlnm.Print_Area" localSheetId="0">'mercato 2022'!$A$1:$K$71</definedName>
    <definedName name="NomeTabella">"Dummy"</definedName>
  </definedNames>
  <calcPr calcId="191029" iterate="1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6" i="32" l="1"/>
  <c r="J51" i="32" s="1"/>
  <c r="G66" i="32"/>
  <c r="H66" i="32" s="1"/>
  <c r="F66" i="32"/>
  <c r="D66" i="32"/>
  <c r="E66" i="32" s="1"/>
  <c r="B66" i="32"/>
  <c r="C66" i="32" s="1"/>
  <c r="I64" i="32"/>
  <c r="J64" i="32" s="1"/>
  <c r="G64" i="32"/>
  <c r="K64" i="32" s="1"/>
  <c r="D64" i="32"/>
  <c r="E64" i="32" s="1"/>
  <c r="B64" i="32"/>
  <c r="C64" i="32" s="1"/>
  <c r="K63" i="32"/>
  <c r="J63" i="32"/>
  <c r="I63" i="32"/>
  <c r="G63" i="32"/>
  <c r="H63" i="32" s="1"/>
  <c r="F63" i="32"/>
  <c r="D63" i="32"/>
  <c r="E63" i="32" s="1"/>
  <c r="B63" i="32"/>
  <c r="C63" i="32" s="1"/>
  <c r="I62" i="32"/>
  <c r="J62" i="32" s="1"/>
  <c r="G62" i="32"/>
  <c r="K62" i="32" s="1"/>
  <c r="D62" i="32"/>
  <c r="B62" i="32"/>
  <c r="C62" i="32" s="1"/>
  <c r="K61" i="32"/>
  <c r="J61" i="32"/>
  <c r="I61" i="32"/>
  <c r="G61" i="32"/>
  <c r="H61" i="32" s="1"/>
  <c r="D61" i="32"/>
  <c r="E61" i="32" s="1"/>
  <c r="B61" i="32"/>
  <c r="F61" i="32" s="1"/>
  <c r="I60" i="32"/>
  <c r="J60" i="32" s="1"/>
  <c r="H60" i="32"/>
  <c r="G60" i="32"/>
  <c r="D60" i="32"/>
  <c r="F60" i="32" s="1"/>
  <c r="B60" i="32"/>
  <c r="C60" i="32" s="1"/>
  <c r="I59" i="32"/>
  <c r="G59" i="32"/>
  <c r="K59" i="32" s="1"/>
  <c r="D59" i="32"/>
  <c r="E59" i="32" s="1"/>
  <c r="B59" i="32"/>
  <c r="I58" i="32"/>
  <c r="K58" i="32" s="1"/>
  <c r="G58" i="32"/>
  <c r="D58" i="32"/>
  <c r="F58" i="32" s="1"/>
  <c r="B58" i="32"/>
  <c r="C58" i="32" s="1"/>
  <c r="I57" i="32"/>
  <c r="J57" i="32" s="1"/>
  <c r="G57" i="32"/>
  <c r="H57" i="32" s="1"/>
  <c r="F57" i="32"/>
  <c r="D57" i="32"/>
  <c r="E57" i="32" s="1"/>
  <c r="B57" i="32"/>
  <c r="C57" i="32" s="1"/>
  <c r="I56" i="32"/>
  <c r="J56" i="32" s="1"/>
  <c r="G56" i="32"/>
  <c r="K56" i="32" s="1"/>
  <c r="D56" i="32"/>
  <c r="E56" i="32" s="1"/>
  <c r="B56" i="32"/>
  <c r="F56" i="32" s="1"/>
  <c r="K55" i="32"/>
  <c r="J55" i="32"/>
  <c r="I55" i="32"/>
  <c r="G55" i="32"/>
  <c r="H55" i="32" s="1"/>
  <c r="F55" i="32"/>
  <c r="D55" i="32"/>
  <c r="E55" i="32" s="1"/>
  <c r="B55" i="32"/>
  <c r="C55" i="32" s="1"/>
  <c r="I54" i="32"/>
  <c r="J54" i="32" s="1"/>
  <c r="G54" i="32"/>
  <c r="K54" i="32" s="1"/>
  <c r="D54" i="32"/>
  <c r="B54" i="32"/>
  <c r="C54" i="32" s="1"/>
  <c r="K53" i="32"/>
  <c r="J53" i="32"/>
  <c r="I53" i="32"/>
  <c r="G53" i="32"/>
  <c r="H53" i="32" s="1"/>
  <c r="D53" i="32"/>
  <c r="E53" i="32" s="1"/>
  <c r="B53" i="32"/>
  <c r="F53" i="32" s="1"/>
  <c r="I52" i="32"/>
  <c r="J52" i="32" s="1"/>
  <c r="H52" i="32"/>
  <c r="G52" i="32"/>
  <c r="D52" i="32"/>
  <c r="F52" i="32" s="1"/>
  <c r="B52" i="32"/>
  <c r="C52" i="32" s="1"/>
  <c r="K51" i="32"/>
  <c r="I51" i="32"/>
  <c r="G51" i="32"/>
  <c r="H51" i="32" s="1"/>
  <c r="D51" i="32"/>
  <c r="E51" i="32" s="1"/>
  <c r="B51" i="32"/>
  <c r="I50" i="32"/>
  <c r="J50" i="32" s="1"/>
  <c r="G50" i="32"/>
  <c r="K50" i="32" s="1"/>
  <c r="D50" i="32"/>
  <c r="F50" i="32" s="1"/>
  <c r="B50" i="32"/>
  <c r="C50" i="32" s="1"/>
  <c r="I49" i="32"/>
  <c r="J49" i="32" s="1"/>
  <c r="G49" i="32"/>
  <c r="H49" i="32" s="1"/>
  <c r="F49" i="32"/>
  <c r="D49" i="32"/>
  <c r="E49" i="32" s="1"/>
  <c r="B49" i="32"/>
  <c r="C49" i="32" s="1"/>
  <c r="I48" i="32"/>
  <c r="K48" i="32" s="1"/>
  <c r="G48" i="32"/>
  <c r="D48" i="32"/>
  <c r="E48" i="32" s="1"/>
  <c r="B48" i="32"/>
  <c r="C48" i="32" s="1"/>
  <c r="K47" i="32"/>
  <c r="J47" i="32"/>
  <c r="I47" i="32"/>
  <c r="G47" i="32"/>
  <c r="H47" i="32" s="1"/>
  <c r="F47" i="32"/>
  <c r="D47" i="32"/>
  <c r="E47" i="32" s="1"/>
  <c r="B47" i="32"/>
  <c r="C47" i="32" s="1"/>
  <c r="I46" i="32"/>
  <c r="J46" i="32" s="1"/>
  <c r="G46" i="32"/>
  <c r="K46" i="32" s="1"/>
  <c r="D46" i="32"/>
  <c r="B46" i="32"/>
  <c r="C46" i="32" s="1"/>
  <c r="K45" i="32"/>
  <c r="J45" i="32"/>
  <c r="I45" i="32"/>
  <c r="G45" i="32"/>
  <c r="H45" i="32" s="1"/>
  <c r="D45" i="32"/>
  <c r="E45" i="32" s="1"/>
  <c r="B45" i="32"/>
  <c r="F45" i="32" s="1"/>
  <c r="I44" i="32"/>
  <c r="K44" i="32" s="1"/>
  <c r="H44" i="32"/>
  <c r="G44" i="32"/>
  <c r="D44" i="32"/>
  <c r="F44" i="32" s="1"/>
  <c r="B44" i="32"/>
  <c r="C44" i="32" s="1"/>
  <c r="K43" i="32"/>
  <c r="I43" i="32"/>
  <c r="G43" i="32"/>
  <c r="H43" i="32" s="1"/>
  <c r="D43" i="32"/>
  <c r="E43" i="32" s="1"/>
  <c r="B43" i="32"/>
  <c r="I42" i="32"/>
  <c r="J42" i="32" s="1"/>
  <c r="G42" i="32"/>
  <c r="K42" i="32" s="1"/>
  <c r="D42" i="32"/>
  <c r="E42" i="32" s="1"/>
  <c r="B42" i="32"/>
  <c r="F42" i="32" s="1"/>
  <c r="I41" i="32"/>
  <c r="J41" i="32" s="1"/>
  <c r="G41" i="32"/>
  <c r="H41" i="32" s="1"/>
  <c r="F41" i="32"/>
  <c r="D41" i="32"/>
  <c r="E41" i="32" s="1"/>
  <c r="B41" i="32"/>
  <c r="C41" i="32" s="1"/>
  <c r="I40" i="32"/>
  <c r="J40" i="32" s="1"/>
  <c r="G40" i="32"/>
  <c r="K40" i="32" s="1"/>
  <c r="D40" i="32"/>
  <c r="E40" i="32" s="1"/>
  <c r="B40" i="32"/>
  <c r="C40" i="32" s="1"/>
  <c r="K39" i="32"/>
  <c r="J39" i="32"/>
  <c r="I39" i="32"/>
  <c r="G39" i="32"/>
  <c r="H39" i="32" s="1"/>
  <c r="F39" i="32"/>
  <c r="D39" i="32"/>
  <c r="E39" i="32" s="1"/>
  <c r="B39" i="32"/>
  <c r="C39" i="32" s="1"/>
  <c r="I38" i="32"/>
  <c r="J38" i="32" s="1"/>
  <c r="G38" i="32"/>
  <c r="K38" i="32" s="1"/>
  <c r="D38" i="32"/>
  <c r="B38" i="32"/>
  <c r="C38" i="32" s="1"/>
  <c r="K37" i="32"/>
  <c r="J37" i="32"/>
  <c r="I37" i="32"/>
  <c r="G37" i="32"/>
  <c r="H37" i="32" s="1"/>
  <c r="D37" i="32"/>
  <c r="E37" i="32" s="1"/>
  <c r="B37" i="32"/>
  <c r="F37" i="32" s="1"/>
  <c r="I36" i="32"/>
  <c r="J36" i="32" s="1"/>
  <c r="H36" i="32"/>
  <c r="G36" i="32"/>
  <c r="D36" i="32"/>
  <c r="F36" i="32" s="1"/>
  <c r="B36" i="32"/>
  <c r="C36" i="32" s="1"/>
  <c r="K35" i="32"/>
  <c r="I35" i="32"/>
  <c r="G35" i="32"/>
  <c r="H35" i="32" s="1"/>
  <c r="D35" i="32"/>
  <c r="E35" i="32" s="1"/>
  <c r="B35" i="32"/>
  <c r="I34" i="32"/>
  <c r="K34" i="32" s="1"/>
  <c r="G34" i="32"/>
  <c r="D34" i="32"/>
  <c r="E34" i="32" s="1"/>
  <c r="B34" i="32"/>
  <c r="F34" i="32" s="1"/>
  <c r="I33" i="32"/>
  <c r="J33" i="32" s="1"/>
  <c r="G33" i="32"/>
  <c r="H33" i="32" s="1"/>
  <c r="F33" i="32"/>
  <c r="D33" i="32"/>
  <c r="E33" i="32" s="1"/>
  <c r="B33" i="32"/>
  <c r="C33" i="32" s="1"/>
  <c r="I32" i="32"/>
  <c r="J32" i="32" s="1"/>
  <c r="G32" i="32"/>
  <c r="K32" i="32" s="1"/>
  <c r="D32" i="32"/>
  <c r="E32" i="32" s="1"/>
  <c r="B32" i="32"/>
  <c r="C32" i="32" s="1"/>
  <c r="K31" i="32"/>
  <c r="J31" i="32"/>
  <c r="I31" i="32"/>
  <c r="G31" i="32"/>
  <c r="H31" i="32" s="1"/>
  <c r="F31" i="32"/>
  <c r="D31" i="32"/>
  <c r="E31" i="32" s="1"/>
  <c r="B31" i="32"/>
  <c r="C31" i="32" s="1"/>
  <c r="I30" i="32"/>
  <c r="J30" i="32" s="1"/>
  <c r="G30" i="32"/>
  <c r="K30" i="32" s="1"/>
  <c r="D30" i="32"/>
  <c r="B30" i="32"/>
  <c r="C30" i="32" s="1"/>
  <c r="K29" i="32"/>
  <c r="J29" i="32"/>
  <c r="I29" i="32"/>
  <c r="G29" i="32"/>
  <c r="H29" i="32" s="1"/>
  <c r="D29" i="32"/>
  <c r="E29" i="32" s="1"/>
  <c r="B29" i="32"/>
  <c r="F29" i="32" s="1"/>
  <c r="I28" i="32"/>
  <c r="H28" i="32"/>
  <c r="G28" i="32"/>
  <c r="D28" i="32"/>
  <c r="F28" i="32" s="1"/>
  <c r="B28" i="32"/>
  <c r="C28" i="32" s="1"/>
  <c r="K27" i="32"/>
  <c r="I27" i="32"/>
  <c r="G27" i="32"/>
  <c r="H27" i="32" s="1"/>
  <c r="D27" i="32"/>
  <c r="E27" i="32" s="1"/>
  <c r="B27" i="32"/>
  <c r="I26" i="32"/>
  <c r="K26" i="32" s="1"/>
  <c r="G26" i="32"/>
  <c r="D26" i="32"/>
  <c r="E26" i="32" s="1"/>
  <c r="B26" i="32"/>
  <c r="F26" i="32" s="1"/>
  <c r="I25" i="32"/>
  <c r="J25" i="32" s="1"/>
  <c r="G25" i="32"/>
  <c r="F25" i="32"/>
  <c r="D25" i="32"/>
  <c r="E25" i="32" s="1"/>
  <c r="B25" i="32"/>
  <c r="C25" i="32" s="1"/>
  <c r="I24" i="32"/>
  <c r="J24" i="32" s="1"/>
  <c r="G24" i="32"/>
  <c r="K24" i="32" s="1"/>
  <c r="D24" i="32"/>
  <c r="E24" i="32" s="1"/>
  <c r="B24" i="32"/>
  <c r="C24" i="32" s="1"/>
  <c r="K23" i="32"/>
  <c r="J23" i="32"/>
  <c r="I23" i="32"/>
  <c r="G23" i="32"/>
  <c r="H23" i="32" s="1"/>
  <c r="F23" i="32"/>
  <c r="D23" i="32"/>
  <c r="E23" i="32" s="1"/>
  <c r="B23" i="32"/>
  <c r="C23" i="32" s="1"/>
  <c r="I22" i="32"/>
  <c r="J22" i="32" s="1"/>
  <c r="G22" i="32"/>
  <c r="K22" i="32" s="1"/>
  <c r="D22" i="32"/>
  <c r="B22" i="32"/>
  <c r="C22" i="32" s="1"/>
  <c r="K21" i="32"/>
  <c r="J21" i="32"/>
  <c r="I21" i="32"/>
  <c r="G21" i="32"/>
  <c r="H21" i="32" s="1"/>
  <c r="D21" i="32"/>
  <c r="E21" i="32" s="1"/>
  <c r="B21" i="32"/>
  <c r="F21" i="32" s="1"/>
  <c r="I20" i="32"/>
  <c r="H20" i="32"/>
  <c r="G20" i="32"/>
  <c r="D20" i="32"/>
  <c r="F20" i="32" s="1"/>
  <c r="B20" i="32"/>
  <c r="C20" i="32" s="1"/>
  <c r="K19" i="32"/>
  <c r="I19" i="32"/>
  <c r="G19" i="32"/>
  <c r="H19" i="32" s="1"/>
  <c r="D19" i="32"/>
  <c r="E19" i="32" s="1"/>
  <c r="C19" i="32"/>
  <c r="B19" i="32"/>
  <c r="F19" i="32" s="1"/>
  <c r="I18" i="32"/>
  <c r="K18" i="32" s="1"/>
  <c r="G18" i="32"/>
  <c r="D18" i="32"/>
  <c r="F18" i="32" s="1"/>
  <c r="B18" i="32"/>
  <c r="C18" i="32" s="1"/>
  <c r="I17" i="32"/>
  <c r="J17" i="32" s="1"/>
  <c r="G17" i="32"/>
  <c r="F17" i="32"/>
  <c r="D17" i="32"/>
  <c r="E17" i="32" s="1"/>
  <c r="B17" i="32"/>
  <c r="C17" i="32" s="1"/>
  <c r="C27" i="32" l="1"/>
  <c r="F27" i="32"/>
  <c r="F62" i="32"/>
  <c r="E62" i="32"/>
  <c r="K17" i="32"/>
  <c r="H17" i="32"/>
  <c r="F30" i="32"/>
  <c r="E30" i="32"/>
  <c r="F46" i="32"/>
  <c r="E46" i="32"/>
  <c r="J20" i="32"/>
  <c r="K20" i="32"/>
  <c r="C59" i="32"/>
  <c r="F59" i="32"/>
  <c r="C35" i="32"/>
  <c r="F35" i="32"/>
  <c r="F51" i="32"/>
  <c r="C51" i="32"/>
  <c r="F43" i="32"/>
  <c r="C43" i="32"/>
  <c r="F22" i="32"/>
  <c r="E22" i="32"/>
  <c r="J28" i="32"/>
  <c r="K28" i="32"/>
  <c r="E38" i="32"/>
  <c r="F38" i="32"/>
  <c r="F54" i="32"/>
  <c r="E54" i="32"/>
  <c r="H25" i="32"/>
  <c r="K25" i="32"/>
  <c r="J44" i="32"/>
  <c r="K52" i="32"/>
  <c r="C56" i="32"/>
  <c r="H22" i="32"/>
  <c r="H30" i="32"/>
  <c r="H38" i="32"/>
  <c r="H46" i="32"/>
  <c r="H54" i="32"/>
  <c r="H62" i="32"/>
  <c r="J66" i="32"/>
  <c r="C21" i="32"/>
  <c r="C29" i="32"/>
  <c r="K33" i="32"/>
  <c r="C37" i="32"/>
  <c r="K41" i="32"/>
  <c r="C45" i="32"/>
  <c r="K49" i="32"/>
  <c r="C53" i="32"/>
  <c r="K57" i="32"/>
  <c r="C61" i="32"/>
  <c r="K66" i="32"/>
  <c r="F24" i="32"/>
  <c r="F32" i="32"/>
  <c r="F40" i="32"/>
  <c r="F48" i="32"/>
  <c r="H59" i="32"/>
  <c r="F64" i="32"/>
  <c r="C26" i="32"/>
  <c r="C34" i="32"/>
  <c r="C42" i="32"/>
  <c r="J59" i="32"/>
  <c r="K36" i="32"/>
  <c r="K60" i="32"/>
  <c r="J19" i="32"/>
  <c r="H24" i="32"/>
  <c r="J27" i="32"/>
  <c r="H32" i="32"/>
  <c r="J35" i="32"/>
  <c r="H40" i="32"/>
  <c r="J43" i="32"/>
  <c r="H48" i="32"/>
  <c r="H56" i="32"/>
  <c r="H64" i="32"/>
  <c r="E18" i="32"/>
  <c r="E50" i="32"/>
  <c r="E58" i="32"/>
  <c r="J48" i="32"/>
  <c r="H26" i="32"/>
  <c r="H18" i="32"/>
  <c r="H34" i="32"/>
  <c r="H42" i="32"/>
  <c r="H50" i="32"/>
  <c r="H58" i="32"/>
  <c r="E20" i="32"/>
  <c r="E28" i="32"/>
  <c r="E36" i="32"/>
  <c r="E44" i="32"/>
  <c r="E52" i="32"/>
  <c r="E60" i="32"/>
  <c r="J18" i="32"/>
  <c r="J26" i="32"/>
  <c r="J34" i="32"/>
  <c r="J58" i="32"/>
</calcChain>
</file>

<file path=xl/sharedStrings.xml><?xml version="1.0" encoding="utf-8"?>
<sst xmlns="http://schemas.openxmlformats.org/spreadsheetml/2006/main" count="73" uniqueCount="67">
  <si>
    <t>FIAT</t>
  </si>
  <si>
    <t>ALFA ROMEO</t>
  </si>
  <si>
    <t>AUDI</t>
  </si>
  <si>
    <t>BMW</t>
  </si>
  <si>
    <t>FORD</t>
  </si>
  <si>
    <t>HONDA</t>
  </si>
  <si>
    <t>HYUNDAI</t>
  </si>
  <si>
    <t>KIA</t>
  </si>
  <si>
    <t>LAND ROVER</t>
  </si>
  <si>
    <t>MAZDA</t>
  </si>
  <si>
    <t>MERCEDES</t>
  </si>
  <si>
    <t>MITSUBISHI</t>
  </si>
  <si>
    <t>NISSAN</t>
  </si>
  <si>
    <t>OPEL</t>
  </si>
  <si>
    <t>PEUGEOT</t>
  </si>
  <si>
    <t>RENAULT</t>
  </si>
  <si>
    <t>SEAT</t>
  </si>
  <si>
    <t>SKODA</t>
  </si>
  <si>
    <t>SMART</t>
  </si>
  <si>
    <t>SUZUKI</t>
  </si>
  <si>
    <t>VOLKSWAGEN</t>
  </si>
  <si>
    <t>VOLVO</t>
  </si>
  <si>
    <t>FERRARI</t>
  </si>
  <si>
    <t>LAMBORGHINI</t>
  </si>
  <si>
    <t>MASERATI</t>
  </si>
  <si>
    <t>VAR. %</t>
  </si>
  <si>
    <t>%</t>
  </si>
  <si>
    <t>ITALY - NEW CAR REGISTRATIONS</t>
  </si>
  <si>
    <t xml:space="preserve">ITALIA - IMMATRICOLAZIONI AUTOVETTURE </t>
  </si>
  <si>
    <t>% CHG.</t>
  </si>
  <si>
    <t>JAGUAR</t>
  </si>
  <si>
    <t>MINI</t>
  </si>
  <si>
    <t>DACIA</t>
  </si>
  <si>
    <t>PORSCHE</t>
  </si>
  <si>
    <t>SUBARU</t>
  </si>
  <si>
    <t>Associazione Nazionale Filiera Industria Automobilistica</t>
  </si>
  <si>
    <t>Dir. Studi e Ricerche: Tel. +39 0115546524 – E-mail: studi.ricerche@anfia.it – www.anfia.it</t>
  </si>
  <si>
    <t>JEEP</t>
  </si>
  <si>
    <t>LEXUS</t>
  </si>
  <si>
    <r>
      <t>dati provvisori</t>
    </r>
    <r>
      <rPr>
        <i/>
        <sz val="9"/>
        <color theme="4" tint="-0.249977111117893"/>
        <rFont val="Trebuchet MS"/>
        <family val="2"/>
      </rPr>
      <t>/provisional data</t>
    </r>
  </si>
  <si>
    <r>
      <t>MARCA/</t>
    </r>
    <r>
      <rPr>
        <b/>
        <i/>
        <sz val="10"/>
        <color theme="3"/>
        <rFont val="Trebuchet MS"/>
        <family val="2"/>
      </rPr>
      <t>MAKE</t>
    </r>
  </si>
  <si>
    <t>LANCIA</t>
  </si>
  <si>
    <t>DR</t>
  </si>
  <si>
    <t>TESLA</t>
  </si>
  <si>
    <t>CITROEN</t>
  </si>
  <si>
    <t>DS</t>
  </si>
  <si>
    <t>VW Group</t>
  </si>
  <si>
    <t>RENAULT Group</t>
  </si>
  <si>
    <t>TOYOTA Group</t>
  </si>
  <si>
    <t xml:space="preserve">TOYOTA </t>
  </si>
  <si>
    <t>BMW Group</t>
  </si>
  <si>
    <t>HYUNDAI Group</t>
  </si>
  <si>
    <t>DAIMLER Group</t>
  </si>
  <si>
    <t>JAGUAR LAND ROVER Group</t>
  </si>
  <si>
    <t>ALTRE</t>
  </si>
  <si>
    <t>TOTALE MERCATO</t>
  </si>
  <si>
    <t>STELLANTIS Group*</t>
  </si>
  <si>
    <t>Fonte: CED - Ministero delle Infrastrutture e della Mobilità sostenibili</t>
  </si>
  <si>
    <t xml:space="preserve">Sede di Torino: 10128 - Corso Galileo Ferraris, 61 – Tel. +39 011 5546511 </t>
  </si>
  <si>
    <t>Sede di Roma: 00144 - Viale Pasteur, 10 – Tel. +39 06 54221493 (4) – E-mail: anfia.roma@anfia.it</t>
  </si>
  <si>
    <t>22/21</t>
  </si>
  <si>
    <t>CUPRA</t>
  </si>
  <si>
    <t>APRILE</t>
  </si>
  <si>
    <t>GENNAIO/APRILE</t>
  </si>
  <si>
    <t>APRIL</t>
  </si>
  <si>
    <t>JANUARY/APRIL</t>
  </si>
  <si>
    <t>I dati  rappresentano le risultanze dell'archivio nazionale dei veicoli al 30/04/2022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</si>
</sst>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0.0"/>
    <numFmt numFmtId="166" formatCode="#,##0_);\(#,##0\)"/>
    <numFmt numFmtId="167" formatCode="#,##0_ ;\-#,##0\ "/>
    <numFmt numFmtId="168" formatCode="_-* #,##0_-;\-* #,##0_-;_-* &quot;-&quot;??_-;_-@_-"/>
    <numFmt numFmtId="169" formatCode="_(* #,##0_);_(* \(#,##0\);_(* &quot;-&quot;_);_(@_)"/>
    <numFmt numFmtId="170" formatCode="\+0.0;\-0.0"/>
  </numFmts>
  <fonts count="29">
    <font>
      <sz val="10"/>
      <name val="Gill Sans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8"/>
      <name val="Gill Sans"/>
    </font>
    <font>
      <sz val="10"/>
      <name val="Gill Sans"/>
    </font>
    <font>
      <b/>
      <sz val="9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i/>
      <sz val="9"/>
      <name val="Trebuchet MS"/>
      <family val="2"/>
    </font>
    <font>
      <sz val="8"/>
      <name val="Trebuchet MS"/>
      <family val="2"/>
    </font>
    <font>
      <sz val="10"/>
      <name val="Arial"/>
      <family val="2"/>
    </font>
    <font>
      <b/>
      <sz val="12"/>
      <color indexed="48"/>
      <name val="Trebuchet MS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8"/>
      <color indexed="48"/>
      <name val="Barmeno-Regular"/>
    </font>
    <font>
      <sz val="9"/>
      <name val="Gill Sans"/>
      <family val="2"/>
    </font>
    <font>
      <sz val="8"/>
      <color indexed="48"/>
      <name val="Barmeno-Regular"/>
    </font>
    <font>
      <sz val="9"/>
      <color indexed="48"/>
      <name val="Barmeno-Regular"/>
    </font>
    <font>
      <sz val="7.5"/>
      <name val="Gill Sans"/>
      <family val="2"/>
    </font>
    <font>
      <sz val="11"/>
      <color indexed="8"/>
      <name val="Calibri"/>
      <family val="2"/>
    </font>
    <font>
      <i/>
      <sz val="10"/>
      <color theme="3"/>
      <name val="Trebuchet MS"/>
      <family val="2"/>
    </font>
    <font>
      <b/>
      <sz val="10"/>
      <color theme="3"/>
      <name val="Trebuchet MS"/>
      <family val="2"/>
    </font>
    <font>
      <b/>
      <i/>
      <sz val="10"/>
      <color theme="3"/>
      <name val="Trebuchet MS"/>
      <family val="2"/>
    </font>
    <font>
      <b/>
      <sz val="12"/>
      <color theme="3"/>
      <name val="Trebuchet MS"/>
      <family val="2"/>
    </font>
    <font>
      <i/>
      <sz val="12"/>
      <color theme="3"/>
      <name val="Trebuchet MS"/>
      <family val="2"/>
    </font>
    <font>
      <sz val="10"/>
      <name val="Gill Sans"/>
      <family val="2"/>
    </font>
    <font>
      <sz val="9"/>
      <color theme="4" tint="-0.249977111117893"/>
      <name val="Trebuchet MS"/>
      <family val="2"/>
    </font>
    <font>
      <i/>
      <sz val="9"/>
      <color theme="4" tint="-0.249977111117893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169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3" fillId="0" borderId="0"/>
    <xf numFmtId="0" fontId="3" fillId="0" borderId="0"/>
    <xf numFmtId="0" fontId="5" fillId="0" borderId="0"/>
    <xf numFmtId="0" fontId="2" fillId="0" borderId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  <xf numFmtId="0" fontId="26" fillId="0" borderId="0"/>
    <xf numFmtId="43" fontId="20" fillId="0" borderId="0" applyFont="0" applyFill="0" applyBorder="0" applyAlignment="0" applyProtection="0"/>
    <xf numFmtId="0" fontId="5" fillId="0" borderId="0"/>
  </cellStyleXfs>
  <cellXfs count="70">
    <xf numFmtId="0" fontId="0" fillId="0" borderId="0" xfId="0"/>
    <xf numFmtId="0" fontId="7" fillId="0" borderId="0" xfId="11" applyFont="1"/>
    <xf numFmtId="166" fontId="7" fillId="0" borderId="0" xfId="11" applyNumberFormat="1" applyFont="1"/>
    <xf numFmtId="0" fontId="16" fillId="0" borderId="0" xfId="11" applyFont="1"/>
    <xf numFmtId="0" fontId="18" fillId="0" borderId="0" xfId="11" applyFont="1"/>
    <xf numFmtId="166" fontId="18" fillId="0" borderId="0" xfId="11" applyNumberFormat="1" applyFont="1"/>
    <xf numFmtId="0" fontId="19" fillId="0" borderId="0" xfId="11" applyFont="1"/>
    <xf numFmtId="167" fontId="7" fillId="0" borderId="0" xfId="11" applyNumberFormat="1" applyFont="1"/>
    <xf numFmtId="0" fontId="20" fillId="0" borderId="0" xfId="0" applyFont="1" applyAlignment="1">
      <alignment vertical="top" wrapText="1"/>
    </xf>
    <xf numFmtId="0" fontId="17" fillId="0" borderId="0" xfId="0" applyFont="1" applyAlignment="1">
      <alignment horizontal="left"/>
    </xf>
    <xf numFmtId="0" fontId="25" fillId="0" borderId="0" xfId="11" applyFont="1" applyAlignment="1">
      <alignment horizontal="left"/>
    </xf>
    <xf numFmtId="0" fontId="22" fillId="3" borderId="2" xfId="11" applyFont="1" applyFill="1" applyBorder="1" applyAlignment="1">
      <alignment horizontal="center"/>
    </xf>
    <xf numFmtId="0" fontId="23" fillId="3" borderId="1" xfId="11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24" fillId="0" borderId="0" xfId="11" applyFont="1"/>
    <xf numFmtId="0" fontId="12" fillId="0" borderId="0" xfId="11" applyFont="1"/>
    <xf numFmtId="0" fontId="7" fillId="0" borderId="0" xfId="11" applyFont="1" applyAlignment="1">
      <alignment horizontal="center"/>
    </xf>
    <xf numFmtId="0" fontId="8" fillId="0" borderId="0" xfId="11" applyFont="1" applyAlignment="1">
      <alignment horizontal="left"/>
    </xf>
    <xf numFmtId="167" fontId="7" fillId="0" borderId="0" xfId="11" applyNumberFormat="1" applyFont="1" applyAlignment="1">
      <alignment horizontal="center"/>
    </xf>
    <xf numFmtId="0" fontId="21" fillId="0" borderId="0" xfId="11" applyFont="1" applyAlignment="1">
      <alignment horizontal="left"/>
    </xf>
    <xf numFmtId="0" fontId="10" fillId="0" borderId="0" xfId="11" applyFont="1"/>
    <xf numFmtId="0" fontId="27" fillId="0" borderId="0" xfId="11" applyFont="1" applyAlignment="1">
      <alignment horizontal="left"/>
    </xf>
    <xf numFmtId="168" fontId="7" fillId="0" borderId="0" xfId="11" applyNumberFormat="1" applyFont="1"/>
    <xf numFmtId="0" fontId="22" fillId="3" borderId="11" xfId="11" applyFont="1" applyFill="1" applyBorder="1" applyAlignment="1">
      <alignment horizontal="center"/>
    </xf>
    <xf numFmtId="0" fontId="23" fillId="3" borderId="13" xfId="11" applyFont="1" applyFill="1" applyBorder="1" applyAlignment="1">
      <alignment horizontal="center"/>
    </xf>
    <xf numFmtId="0" fontId="22" fillId="3" borderId="14" xfId="11" applyFont="1" applyFill="1" applyBorder="1" applyAlignment="1">
      <alignment horizontal="left"/>
    </xf>
    <xf numFmtId="0" fontId="22" fillId="3" borderId="15" xfId="11" applyFont="1" applyFill="1" applyBorder="1" applyAlignment="1">
      <alignment horizontal="center"/>
    </xf>
    <xf numFmtId="16" fontId="23" fillId="3" borderId="16" xfId="11" quotePrefix="1" applyNumberFormat="1" applyFont="1" applyFill="1" applyBorder="1" applyAlignment="1">
      <alignment horizontal="center"/>
    </xf>
    <xf numFmtId="0" fontId="9" fillId="0" borderId="17" xfId="0" applyFont="1" applyBorder="1" applyAlignment="1">
      <alignment vertical="center"/>
    </xf>
    <xf numFmtId="3" fontId="9" fillId="0" borderId="18" xfId="0" applyNumberFormat="1" applyFont="1" applyBorder="1" applyAlignment="1">
      <alignment vertical="center"/>
    </xf>
    <xf numFmtId="165" fontId="9" fillId="0" borderId="4" xfId="0" applyNumberFormat="1" applyFont="1" applyBorder="1" applyAlignment="1">
      <alignment vertical="center"/>
    </xf>
    <xf numFmtId="3" fontId="9" fillId="0" borderId="4" xfId="0" applyNumberFormat="1" applyFont="1" applyBorder="1" applyAlignment="1">
      <alignment vertical="center"/>
    </xf>
    <xf numFmtId="170" fontId="9" fillId="0" borderId="19" xfId="0" applyNumberFormat="1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3" fontId="7" fillId="0" borderId="21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3" fontId="7" fillId="0" borderId="5" xfId="0" applyNumberFormat="1" applyFont="1" applyBorder="1" applyAlignment="1">
      <alignment vertical="center"/>
    </xf>
    <xf numFmtId="170" fontId="7" fillId="0" borderId="13" xfId="0" applyNumberFormat="1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3" fontId="7" fillId="0" borderId="12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170" fontId="7" fillId="0" borderId="16" xfId="0" applyNumberFormat="1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3" fontId="9" fillId="0" borderId="25" xfId="0" applyNumberFormat="1" applyFont="1" applyBorder="1" applyAlignment="1">
      <alignment vertical="center"/>
    </xf>
    <xf numFmtId="165" fontId="9" fillId="0" borderId="26" xfId="0" applyNumberFormat="1" applyFont="1" applyBorder="1" applyAlignment="1">
      <alignment vertical="center"/>
    </xf>
    <xf numFmtId="3" fontId="9" fillId="0" borderId="26" xfId="0" applyNumberFormat="1" applyFont="1" applyBorder="1" applyAlignment="1">
      <alignment vertical="center"/>
    </xf>
    <xf numFmtId="170" fontId="9" fillId="0" borderId="27" xfId="0" applyNumberFormat="1" applyFont="1" applyBorder="1" applyAlignment="1">
      <alignment vertical="center"/>
    </xf>
    <xf numFmtId="0" fontId="7" fillId="2" borderId="0" xfId="0" applyFont="1" applyFill="1" applyAlignment="1">
      <alignment horizontal="left" indent="1"/>
    </xf>
    <xf numFmtId="3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70" fontId="6" fillId="0" borderId="0" xfId="0" applyNumberFormat="1" applyFont="1" applyAlignment="1">
      <alignment vertical="center"/>
    </xf>
    <xf numFmtId="0" fontId="6" fillId="2" borderId="28" xfId="0" applyFont="1" applyFill="1" applyBorder="1" applyAlignment="1">
      <alignment horizontal="left" indent="1"/>
    </xf>
    <xf numFmtId="3" fontId="6" fillId="0" borderId="29" xfId="0" applyNumberFormat="1" applyFont="1" applyBorder="1" applyAlignment="1">
      <alignment vertical="center"/>
    </xf>
    <xf numFmtId="165" fontId="6" fillId="0" borderId="30" xfId="0" applyNumberFormat="1" applyFont="1" applyBorder="1" applyAlignment="1">
      <alignment vertical="center"/>
    </xf>
    <xf numFmtId="3" fontId="6" fillId="0" borderId="31" xfId="0" applyNumberFormat="1" applyFont="1" applyBorder="1" applyAlignment="1">
      <alignment vertical="center"/>
    </xf>
    <xf numFmtId="165" fontId="6" fillId="0" borderId="31" xfId="0" applyNumberFormat="1" applyFont="1" applyBorder="1" applyAlignment="1">
      <alignment vertical="center"/>
    </xf>
    <xf numFmtId="170" fontId="6" fillId="0" borderId="32" xfId="0" applyNumberFormat="1" applyFont="1" applyBorder="1" applyAlignment="1">
      <alignment vertical="center"/>
    </xf>
    <xf numFmtId="170" fontId="7" fillId="0" borderId="16" xfId="0" applyNumberFormat="1" applyFont="1" applyBorder="1" applyAlignment="1">
      <alignment horizontal="right" vertical="center"/>
    </xf>
    <xf numFmtId="170" fontId="9" fillId="0" borderId="19" xfId="0" applyNumberFormat="1" applyFont="1" applyBorder="1" applyAlignment="1">
      <alignment horizontal="right" vertical="center"/>
    </xf>
    <xf numFmtId="0" fontId="10" fillId="2" borderId="0" xfId="0" applyFont="1" applyFill="1" applyAlignment="1">
      <alignment horizontal="left" inden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" fontId="22" fillId="3" borderId="8" xfId="11" applyNumberFormat="1" applyFont="1" applyFill="1" applyBorder="1" applyAlignment="1">
      <alignment horizontal="center"/>
    </xf>
    <xf numFmtId="1" fontId="22" fillId="3" borderId="9" xfId="11" applyNumberFormat="1" applyFont="1" applyFill="1" applyBorder="1" applyAlignment="1">
      <alignment horizontal="center"/>
    </xf>
    <xf numFmtId="1" fontId="22" fillId="3" borderId="10" xfId="11" applyNumberFormat="1" applyFont="1" applyFill="1" applyBorder="1" applyAlignment="1">
      <alignment horizontal="center"/>
    </xf>
    <xf numFmtId="1" fontId="23" fillId="3" borderId="12" xfId="11" applyNumberFormat="1" applyFont="1" applyFill="1" applyBorder="1" applyAlignment="1">
      <alignment horizontal="center"/>
    </xf>
    <xf numFmtId="1" fontId="23" fillId="3" borderId="6" xfId="11" applyNumberFormat="1" applyFont="1" applyFill="1" applyBorder="1" applyAlignment="1">
      <alignment horizontal="center"/>
    </xf>
    <xf numFmtId="1" fontId="23" fillId="3" borderId="7" xfId="11" applyNumberFormat="1" applyFont="1" applyFill="1" applyBorder="1" applyAlignment="1">
      <alignment horizontal="center"/>
    </xf>
  </cellXfs>
  <cellStyles count="26">
    <cellStyle name="Migliaia [0] 2" xfId="1" xr:uid="{00000000-0005-0000-0000-000001000000}"/>
    <cellStyle name="Migliaia [0] 2 2" xfId="15" xr:uid="{00000000-0005-0000-0000-000002000000}"/>
    <cellStyle name="Migliaia [0] 3" xfId="2" xr:uid="{00000000-0005-0000-0000-000003000000}"/>
    <cellStyle name="Migliaia [0] 3 2" xfId="16" xr:uid="{00000000-0005-0000-0000-000004000000}"/>
    <cellStyle name="Migliaia [0] 4" xfId="3" xr:uid="{00000000-0005-0000-0000-000005000000}"/>
    <cellStyle name="Migliaia [0] 4 2" xfId="17" xr:uid="{00000000-0005-0000-0000-000006000000}"/>
    <cellStyle name="Migliaia [0] 5" xfId="14" xr:uid="{00000000-0005-0000-0000-000007000000}"/>
    <cellStyle name="Migliaia 2" xfId="4" xr:uid="{00000000-0005-0000-0000-000008000000}"/>
    <cellStyle name="Migliaia 2 2" xfId="5" xr:uid="{00000000-0005-0000-0000-000009000000}"/>
    <cellStyle name="Migliaia 2 2 2" xfId="19" xr:uid="{00000000-0005-0000-0000-00000A000000}"/>
    <cellStyle name="Migliaia 2 3" xfId="24" xr:uid="{00000000-0005-0000-0000-00000B000000}"/>
    <cellStyle name="Migliaia 2 4" xfId="18" xr:uid="{00000000-0005-0000-0000-00000C000000}"/>
    <cellStyle name="Migliaia 3" xfId="6" xr:uid="{00000000-0005-0000-0000-00000D000000}"/>
    <cellStyle name="Migliaia 3 2" xfId="20" xr:uid="{00000000-0005-0000-0000-00000E000000}"/>
    <cellStyle name="Migliaia 4" xfId="22" xr:uid="{00000000-0005-0000-0000-00000F000000}"/>
    <cellStyle name="Migliaia 5" xfId="13" xr:uid="{00000000-0005-0000-0000-000010000000}"/>
    <cellStyle name="Normale" xfId="0" builtinId="0"/>
    <cellStyle name="Normale 2" xfId="7" xr:uid="{00000000-0005-0000-0000-000012000000}"/>
    <cellStyle name="Normale 2 2" xfId="8" xr:uid="{00000000-0005-0000-0000-000013000000}"/>
    <cellStyle name="Normale 2_top 10" xfId="9" xr:uid="{00000000-0005-0000-0000-000014000000}"/>
    <cellStyle name="Normale 3" xfId="10" xr:uid="{00000000-0005-0000-0000-000015000000}"/>
    <cellStyle name="Normale 3 2" xfId="23" xr:uid="{00000000-0005-0000-0000-000016000000}"/>
    <cellStyle name="Normale 3 3" xfId="25" xr:uid="{00000000-0005-0000-0000-000017000000}"/>
    <cellStyle name="Normale 4" xfId="21" xr:uid="{00000000-0005-0000-0000-000018000000}"/>
    <cellStyle name="Normale_Immat gennaio 1996" xfId="11" xr:uid="{00000000-0005-0000-0000-000019000000}"/>
    <cellStyle name="Valuta (0)_Trend2001.xls Grafico 1" xfId="12" xr:uid="{00000000-0005-0000-0000-00001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161925</xdr:rowOff>
        </xdr:from>
        <xdr:to>
          <xdr:col>1</xdr:col>
          <xdr:colOff>133350</xdr:colOff>
          <xdr:row>3</xdr:row>
          <xdr:rowOff>28575</xdr:rowOff>
        </xdr:to>
        <xdr:sp macro="" textlink="">
          <xdr:nvSpPr>
            <xdr:cNvPr id="176129" name="Object 1" hidden="1">
              <a:extLst>
                <a:ext uri="{63B3BB69-23CF-44E3-9099-C40C66FF867C}">
                  <a14:compatExt spid="_x0000_s176129"/>
                </a:ext>
                <a:ext uri="{FF2B5EF4-FFF2-40B4-BE49-F238E27FC236}">
                  <a16:creationId xmlns:a16="http://schemas.microsoft.com/office/drawing/2014/main" id="{00000000-0008-0000-0000-000001B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304800</xdr:colOff>
      <xdr:row>0</xdr:row>
      <xdr:rowOff>106680</xdr:rowOff>
    </xdr:from>
    <xdr:to>
      <xdr:col>10</xdr:col>
      <xdr:colOff>487680</xdr:colOff>
      <xdr:row>6</xdr:row>
      <xdr:rowOff>0</xdr:rowOff>
    </xdr:to>
    <xdr:pic>
      <xdr:nvPicPr>
        <xdr:cNvPr id="6" name="Picture 5" descr="Logo ANFIA PANTO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06680"/>
          <a:ext cx="1455420" cy="89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tovetture%20-%20tabelle%20comunicato%20stam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2022"/>
      <sheetName val="Best sellers -Top 10 042022"/>
      <sheetName val="Monthly trend"/>
      <sheetName val="Monthly trend by make 2022"/>
      <sheetName val="Monthly trend by make 2021"/>
      <sheetName val="Monthly trend by make 2019"/>
      <sheetName val="Changes in ownership"/>
    </sheetNames>
    <sheetDataSet>
      <sheetData sheetId="0"/>
      <sheetData sheetId="1"/>
      <sheetData sheetId="2"/>
      <sheetData sheetId="3">
        <row r="17">
          <cell r="E17">
            <v>34609</v>
          </cell>
          <cell r="N17">
            <v>158766</v>
          </cell>
        </row>
        <row r="18">
          <cell r="E18">
            <v>14601</v>
          </cell>
          <cell r="N18">
            <v>62296</v>
          </cell>
        </row>
        <row r="19">
          <cell r="E19">
            <v>4361</v>
          </cell>
          <cell r="N19">
            <v>24531</v>
          </cell>
        </row>
        <row r="20">
          <cell r="E20">
            <v>3733</v>
          </cell>
          <cell r="N20">
            <v>18965</v>
          </cell>
        </row>
        <row r="21">
          <cell r="E21">
            <v>4134</v>
          </cell>
          <cell r="N21">
            <v>17772</v>
          </cell>
        </row>
        <row r="22">
          <cell r="E22">
            <v>3475</v>
          </cell>
          <cell r="N22">
            <v>16105</v>
          </cell>
        </row>
        <row r="23">
          <cell r="E23">
            <v>2743</v>
          </cell>
          <cell r="N23">
            <v>13509</v>
          </cell>
        </row>
        <row r="24">
          <cell r="E24">
            <v>932</v>
          </cell>
          <cell r="N24">
            <v>3088</v>
          </cell>
        </row>
        <row r="25">
          <cell r="E25">
            <v>525</v>
          </cell>
          <cell r="N25">
            <v>2030</v>
          </cell>
        </row>
        <row r="26">
          <cell r="E26">
            <v>105</v>
          </cell>
          <cell r="N26">
            <v>470</v>
          </cell>
        </row>
        <row r="27">
          <cell r="E27">
            <v>17338</v>
          </cell>
          <cell r="N27">
            <v>67148</v>
          </cell>
        </row>
        <row r="28">
          <cell r="E28">
            <v>8487</v>
          </cell>
          <cell r="N28">
            <v>32510</v>
          </cell>
        </row>
        <row r="29">
          <cell r="E29">
            <v>4492</v>
          </cell>
          <cell r="N29">
            <v>17400</v>
          </cell>
        </row>
        <row r="30">
          <cell r="E30">
            <v>2062</v>
          </cell>
          <cell r="N30">
            <v>7680</v>
          </cell>
        </row>
        <row r="31">
          <cell r="E31">
            <v>860</v>
          </cell>
          <cell r="N31">
            <v>4617</v>
          </cell>
        </row>
        <row r="32">
          <cell r="E32">
            <v>338</v>
          </cell>
          <cell r="N32">
            <v>2125</v>
          </cell>
        </row>
        <row r="33">
          <cell r="E33">
            <v>1077</v>
          </cell>
          <cell r="N33">
            <v>2723</v>
          </cell>
        </row>
        <row r="34">
          <cell r="E34">
            <v>22</v>
          </cell>
          <cell r="N34">
            <v>93</v>
          </cell>
        </row>
        <row r="35">
          <cell r="E35">
            <v>7468</v>
          </cell>
          <cell r="N35">
            <v>42594</v>
          </cell>
        </row>
        <row r="36">
          <cell r="E36">
            <v>4356</v>
          </cell>
          <cell r="N36">
            <v>23548</v>
          </cell>
        </row>
        <row r="37">
          <cell r="E37">
            <v>3112</v>
          </cell>
          <cell r="N37">
            <v>19046</v>
          </cell>
        </row>
        <row r="38">
          <cell r="E38">
            <v>7379</v>
          </cell>
          <cell r="N38">
            <v>29355</v>
          </cell>
        </row>
        <row r="39">
          <cell r="E39">
            <v>7140</v>
          </cell>
          <cell r="N39">
            <v>28045</v>
          </cell>
        </row>
        <row r="40">
          <cell r="E40">
            <v>239</v>
          </cell>
          <cell r="N40">
            <v>1310</v>
          </cell>
        </row>
        <row r="41">
          <cell r="E41">
            <v>5863</v>
          </cell>
          <cell r="N41">
            <v>30344</v>
          </cell>
        </row>
        <row r="42">
          <cell r="E42">
            <v>6257</v>
          </cell>
          <cell r="N42">
            <v>26795</v>
          </cell>
        </row>
        <row r="43">
          <cell r="E43">
            <v>3453</v>
          </cell>
          <cell r="N43">
            <v>14318</v>
          </cell>
        </row>
        <row r="44">
          <cell r="E44">
            <v>2804</v>
          </cell>
          <cell r="N44">
            <v>12477</v>
          </cell>
        </row>
        <row r="45">
          <cell r="E45">
            <v>5223</v>
          </cell>
          <cell r="N45">
            <v>22570</v>
          </cell>
        </row>
        <row r="46">
          <cell r="E46">
            <v>4088</v>
          </cell>
          <cell r="N46">
            <v>16722</v>
          </cell>
        </row>
        <row r="47">
          <cell r="E47">
            <v>1135</v>
          </cell>
          <cell r="N47">
            <v>5848</v>
          </cell>
        </row>
        <row r="48">
          <cell r="E48">
            <v>3735</v>
          </cell>
          <cell r="N48">
            <v>15814</v>
          </cell>
        </row>
        <row r="49">
          <cell r="E49">
            <v>3308</v>
          </cell>
          <cell r="N49">
            <v>14426</v>
          </cell>
        </row>
        <row r="50">
          <cell r="E50">
            <v>427</v>
          </cell>
          <cell r="N50">
            <v>1388</v>
          </cell>
        </row>
        <row r="51">
          <cell r="E51">
            <v>1106</v>
          </cell>
          <cell r="N51">
            <v>8258</v>
          </cell>
        </row>
        <row r="52">
          <cell r="E52">
            <v>1814</v>
          </cell>
          <cell r="N52">
            <v>8376</v>
          </cell>
        </row>
        <row r="53">
          <cell r="E53">
            <v>920</v>
          </cell>
          <cell r="N53">
            <v>4138</v>
          </cell>
        </row>
        <row r="54">
          <cell r="E54">
            <v>1263</v>
          </cell>
          <cell r="N54">
            <v>3268</v>
          </cell>
        </row>
        <row r="55">
          <cell r="E55">
            <v>1008</v>
          </cell>
          <cell r="N55">
            <v>2431</v>
          </cell>
        </row>
        <row r="56">
          <cell r="E56">
            <v>255</v>
          </cell>
          <cell r="N56">
            <v>837</v>
          </cell>
        </row>
        <row r="57">
          <cell r="E57">
            <v>761</v>
          </cell>
          <cell r="N57">
            <v>3475</v>
          </cell>
        </row>
        <row r="58">
          <cell r="E58">
            <v>1208</v>
          </cell>
          <cell r="N58">
            <v>5757</v>
          </cell>
        </row>
        <row r="59">
          <cell r="E59">
            <v>1001</v>
          </cell>
          <cell r="N59">
            <v>2906</v>
          </cell>
        </row>
        <row r="60">
          <cell r="E60">
            <v>27</v>
          </cell>
          <cell r="N60">
            <v>1394</v>
          </cell>
        </row>
        <row r="61">
          <cell r="E61">
            <v>244</v>
          </cell>
          <cell r="N61">
            <v>736</v>
          </cell>
        </row>
        <row r="62">
          <cell r="E62">
            <v>145</v>
          </cell>
          <cell r="N62">
            <v>633</v>
          </cell>
        </row>
        <row r="63">
          <cell r="E63">
            <v>56</v>
          </cell>
          <cell r="N63">
            <v>275</v>
          </cell>
        </row>
        <row r="64">
          <cell r="E64">
            <v>922</v>
          </cell>
          <cell r="N64">
            <v>3045</v>
          </cell>
        </row>
        <row r="66">
          <cell r="E66">
            <v>97339</v>
          </cell>
          <cell r="N66">
            <v>435647</v>
          </cell>
        </row>
      </sheetData>
      <sheetData sheetId="4">
        <row r="17">
          <cell r="E17">
            <v>58579</v>
          </cell>
          <cell r="AF17">
            <v>239077</v>
          </cell>
        </row>
        <row r="18">
          <cell r="E18">
            <v>23268</v>
          </cell>
          <cell r="AF18">
            <v>92712</v>
          </cell>
        </row>
        <row r="19">
          <cell r="E19">
            <v>9036</v>
          </cell>
          <cell r="AF19">
            <v>40386</v>
          </cell>
        </row>
        <row r="20">
          <cell r="E20">
            <v>7077</v>
          </cell>
          <cell r="AF20">
            <v>31329</v>
          </cell>
        </row>
        <row r="21">
          <cell r="E21">
            <v>6386</v>
          </cell>
          <cell r="AF21">
            <v>24864</v>
          </cell>
        </row>
        <row r="22">
          <cell r="E22">
            <v>6172</v>
          </cell>
          <cell r="AF22">
            <v>25541</v>
          </cell>
        </row>
        <row r="23">
          <cell r="E23">
            <v>5152</v>
          </cell>
          <cell r="AF23">
            <v>18159</v>
          </cell>
        </row>
        <row r="24">
          <cell r="E24">
            <v>977</v>
          </cell>
          <cell r="AF24">
            <v>4021</v>
          </cell>
        </row>
        <row r="25">
          <cell r="E25">
            <v>411</v>
          </cell>
          <cell r="AF25">
            <v>1490</v>
          </cell>
        </row>
        <row r="26">
          <cell r="E26">
            <v>100</v>
          </cell>
          <cell r="AF26">
            <v>575</v>
          </cell>
        </row>
        <row r="27">
          <cell r="E27">
            <v>25590</v>
          </cell>
          <cell r="AF27">
            <v>96649</v>
          </cell>
        </row>
        <row r="28">
          <cell r="E28">
            <v>13713</v>
          </cell>
          <cell r="AF28">
            <v>49574</v>
          </cell>
        </row>
        <row r="29">
          <cell r="E29">
            <v>6025</v>
          </cell>
          <cell r="AF29">
            <v>23194</v>
          </cell>
        </row>
        <row r="30">
          <cell r="E30">
            <v>2638</v>
          </cell>
          <cell r="AF30">
            <v>11214</v>
          </cell>
        </row>
        <row r="31">
          <cell r="E31">
            <v>2349</v>
          </cell>
          <cell r="AF31">
            <v>8663</v>
          </cell>
        </row>
        <row r="32">
          <cell r="E32">
            <v>457</v>
          </cell>
          <cell r="AF32">
            <v>2283</v>
          </cell>
        </row>
        <row r="33">
          <cell r="E33">
            <v>367</v>
          </cell>
          <cell r="AF33">
            <v>1609</v>
          </cell>
        </row>
        <row r="34">
          <cell r="E34">
            <v>41</v>
          </cell>
          <cell r="AF34">
            <v>112</v>
          </cell>
        </row>
        <row r="35">
          <cell r="E35">
            <v>10038</v>
          </cell>
          <cell r="AF35">
            <v>47243</v>
          </cell>
        </row>
        <row r="36">
          <cell r="E36">
            <v>4589</v>
          </cell>
          <cell r="AF36">
            <v>19598</v>
          </cell>
        </row>
        <row r="37">
          <cell r="E37">
            <v>5449</v>
          </cell>
          <cell r="AF37">
            <v>27645</v>
          </cell>
        </row>
        <row r="38">
          <cell r="E38">
            <v>8471</v>
          </cell>
          <cell r="AF38">
            <v>35273</v>
          </cell>
        </row>
        <row r="39">
          <cell r="E39">
            <v>8098</v>
          </cell>
          <cell r="AF39">
            <v>33458</v>
          </cell>
        </row>
        <row r="40">
          <cell r="E40">
            <v>373</v>
          </cell>
          <cell r="AF40">
            <v>1815</v>
          </cell>
        </row>
        <row r="41">
          <cell r="E41">
            <v>8990</v>
          </cell>
          <cell r="AF41">
            <v>38350</v>
          </cell>
        </row>
        <row r="42">
          <cell r="E42">
            <v>7093</v>
          </cell>
          <cell r="AF42">
            <v>29924</v>
          </cell>
        </row>
        <row r="43">
          <cell r="E43">
            <v>3763</v>
          </cell>
          <cell r="AF43">
            <v>14858</v>
          </cell>
        </row>
        <row r="44">
          <cell r="E44">
            <v>3330</v>
          </cell>
          <cell r="AF44">
            <v>15066</v>
          </cell>
        </row>
        <row r="45">
          <cell r="E45">
            <v>6847</v>
          </cell>
          <cell r="AF45">
            <v>28181</v>
          </cell>
        </row>
        <row r="46">
          <cell r="E46">
            <v>4979</v>
          </cell>
          <cell r="AF46">
            <v>21118</v>
          </cell>
        </row>
        <row r="47">
          <cell r="E47">
            <v>1868</v>
          </cell>
          <cell r="AF47">
            <v>7063</v>
          </cell>
        </row>
        <row r="48">
          <cell r="E48">
            <v>5562</v>
          </cell>
          <cell r="AF48">
            <v>21897</v>
          </cell>
        </row>
        <row r="49">
          <cell r="E49">
            <v>4912</v>
          </cell>
          <cell r="AF49">
            <v>19350</v>
          </cell>
        </row>
        <row r="50">
          <cell r="E50">
            <v>650</v>
          </cell>
          <cell r="AF50">
            <v>2547</v>
          </cell>
        </row>
        <row r="51">
          <cell r="E51">
            <v>4263</v>
          </cell>
          <cell r="AF51">
            <v>16465</v>
          </cell>
        </row>
        <row r="52">
          <cell r="E52">
            <v>2158</v>
          </cell>
          <cell r="AF52">
            <v>10771</v>
          </cell>
        </row>
        <row r="53">
          <cell r="E53">
            <v>2009</v>
          </cell>
          <cell r="AF53">
            <v>7239</v>
          </cell>
        </row>
        <row r="54">
          <cell r="E54">
            <v>2255</v>
          </cell>
          <cell r="AF54">
            <v>6866</v>
          </cell>
        </row>
        <row r="55">
          <cell r="E55">
            <v>1686</v>
          </cell>
          <cell r="AF55">
            <v>5150</v>
          </cell>
        </row>
        <row r="56">
          <cell r="E56">
            <v>569</v>
          </cell>
          <cell r="AF56">
            <v>1716</v>
          </cell>
        </row>
        <row r="57">
          <cell r="E57">
            <v>1157</v>
          </cell>
          <cell r="AF57">
            <v>4763</v>
          </cell>
        </row>
        <row r="58">
          <cell r="E58">
            <v>615</v>
          </cell>
          <cell r="AF58">
            <v>2177</v>
          </cell>
        </row>
        <row r="59">
          <cell r="E59">
            <v>620</v>
          </cell>
          <cell r="AF59">
            <v>2277</v>
          </cell>
        </row>
        <row r="60">
          <cell r="E60">
            <v>22</v>
          </cell>
          <cell r="AF60">
            <v>1726</v>
          </cell>
        </row>
        <row r="61">
          <cell r="E61">
            <v>414</v>
          </cell>
          <cell r="AF61">
            <v>1487</v>
          </cell>
        </row>
        <row r="62">
          <cell r="E62">
            <v>204</v>
          </cell>
          <cell r="AF62">
            <v>825</v>
          </cell>
        </row>
        <row r="63">
          <cell r="E63">
            <v>70</v>
          </cell>
          <cell r="AF63">
            <v>236</v>
          </cell>
        </row>
        <row r="64">
          <cell r="E64">
            <v>286</v>
          </cell>
          <cell r="AF64">
            <v>1062</v>
          </cell>
        </row>
        <row r="66">
          <cell r="E66">
            <v>145243</v>
          </cell>
          <cell r="AF66">
            <v>592488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K78"/>
  <sheetViews>
    <sheetView showGridLines="0" tabSelected="1" zoomScaleNormal="100" workbookViewId="0"/>
  </sheetViews>
  <sheetFormatPr defaultColWidth="25.7109375" defaultRowHeight="15"/>
  <cols>
    <col min="1" max="1" width="20.85546875" style="1" customWidth="1"/>
    <col min="2" max="5" width="9.28515625" style="1" customWidth="1"/>
    <col min="6" max="6" width="10" style="1" customWidth="1"/>
    <col min="7" max="7" width="10.7109375" style="1" bestFit="1" customWidth="1"/>
    <col min="8" max="8" width="9.28515625" style="1" customWidth="1"/>
    <col min="9" max="9" width="10.7109375" style="1" bestFit="1" customWidth="1"/>
    <col min="10" max="10" width="9.28515625" style="1" customWidth="1"/>
    <col min="11" max="11" width="10" style="1" customWidth="1"/>
    <col min="12" max="16384" width="25.7109375" style="1"/>
  </cols>
  <sheetData>
    <row r="7" spans="1:11">
      <c r="H7" s="8"/>
      <c r="I7" s="13"/>
    </row>
    <row r="8" spans="1:11">
      <c r="H8" s="13"/>
      <c r="I8" s="13"/>
    </row>
    <row r="9" spans="1:11" ht="18">
      <c r="A9" s="14" t="s">
        <v>28</v>
      </c>
      <c r="B9" s="15"/>
      <c r="C9" s="15"/>
      <c r="D9" s="15"/>
      <c r="E9" s="15"/>
      <c r="F9" s="15"/>
      <c r="H9" s="13"/>
      <c r="I9" s="13"/>
    </row>
    <row r="10" spans="1:11" ht="18">
      <c r="A10" s="10" t="s">
        <v>27</v>
      </c>
      <c r="B10" s="16"/>
      <c r="C10" s="16"/>
      <c r="D10" s="16"/>
      <c r="E10" s="16"/>
      <c r="F10" s="16"/>
      <c r="H10" s="13"/>
      <c r="I10" s="13"/>
    </row>
    <row r="11" spans="1:11">
      <c r="A11" s="17"/>
      <c r="B11" s="18"/>
      <c r="C11" s="16"/>
      <c r="E11" s="16"/>
      <c r="F11" s="16"/>
      <c r="G11" s="22"/>
      <c r="H11" s="13"/>
      <c r="I11" s="22"/>
    </row>
    <row r="12" spans="1:11">
      <c r="A12" s="21" t="s">
        <v>39</v>
      </c>
      <c r="B12" s="18"/>
      <c r="C12" s="16"/>
      <c r="D12" s="16"/>
      <c r="E12" s="16"/>
      <c r="F12" s="16"/>
      <c r="H12" s="13"/>
      <c r="I12" s="13"/>
    </row>
    <row r="13" spans="1:11" ht="15.75" thickBot="1">
      <c r="A13" s="21"/>
      <c r="B13" s="18"/>
      <c r="C13" s="16"/>
      <c r="D13" s="16"/>
      <c r="E13" s="16"/>
      <c r="F13" s="16"/>
      <c r="H13" s="13"/>
      <c r="I13" s="13"/>
    </row>
    <row r="14" spans="1:11" ht="15.75">
      <c r="A14" s="19"/>
      <c r="B14" s="64" t="s">
        <v>62</v>
      </c>
      <c r="C14" s="65"/>
      <c r="D14" s="65"/>
      <c r="E14" s="66"/>
      <c r="F14" s="23" t="s">
        <v>25</v>
      </c>
      <c r="G14" s="64" t="s">
        <v>63</v>
      </c>
      <c r="H14" s="65"/>
      <c r="I14" s="65"/>
      <c r="J14" s="66"/>
      <c r="K14" s="23" t="s">
        <v>25</v>
      </c>
    </row>
    <row r="15" spans="1:11" ht="16.5" thickBot="1">
      <c r="A15" s="19"/>
      <c r="B15" s="67" t="s">
        <v>64</v>
      </c>
      <c r="C15" s="68"/>
      <c r="D15" s="68"/>
      <c r="E15" s="69"/>
      <c r="F15" s="24" t="s">
        <v>29</v>
      </c>
      <c r="G15" s="67" t="s">
        <v>65</v>
      </c>
      <c r="H15" s="68"/>
      <c r="I15" s="68"/>
      <c r="J15" s="69"/>
      <c r="K15" s="24" t="s">
        <v>29</v>
      </c>
    </row>
    <row r="16" spans="1:11" ht="15.75">
      <c r="A16" s="25" t="s">
        <v>40</v>
      </c>
      <c r="B16" s="26">
        <v>2022</v>
      </c>
      <c r="C16" s="12" t="s">
        <v>26</v>
      </c>
      <c r="D16" s="11">
        <v>2021</v>
      </c>
      <c r="E16" s="12" t="s">
        <v>26</v>
      </c>
      <c r="F16" s="27" t="s">
        <v>60</v>
      </c>
      <c r="G16" s="26">
        <v>2022</v>
      </c>
      <c r="H16" s="12" t="s">
        <v>26</v>
      </c>
      <c r="I16" s="11">
        <v>2021</v>
      </c>
      <c r="J16" s="12" t="s">
        <v>26</v>
      </c>
      <c r="K16" s="27" t="s">
        <v>60</v>
      </c>
    </row>
    <row r="17" spans="1:11">
      <c r="A17" s="28" t="s">
        <v>56</v>
      </c>
      <c r="B17" s="29">
        <f>'[1]Monthly trend by make 2022'!E17</f>
        <v>34609</v>
      </c>
      <c r="C17" s="30">
        <f t="shared" ref="C17:C64" si="0">B17/B$66*100</f>
        <v>35.555121790854642</v>
      </c>
      <c r="D17" s="31">
        <f>'[1]Monthly trend by make 2021'!E17</f>
        <v>58579</v>
      </c>
      <c r="E17" s="30">
        <f t="shared" ref="E17:E64" si="1">D17/D$66*100</f>
        <v>40.331719945195296</v>
      </c>
      <c r="F17" s="32">
        <f t="shared" ref="F17:F64" si="2">(B17-D17)/D17*100</f>
        <v>-40.919100701616621</v>
      </c>
      <c r="G17" s="29">
        <f>'[1]Monthly trend by make 2022'!N17</f>
        <v>158766</v>
      </c>
      <c r="H17" s="30">
        <f t="shared" ref="H17:H64" si="3">G17/G$66*100</f>
        <v>36.443726227886344</v>
      </c>
      <c r="I17" s="31">
        <f>'[1]Monthly trend by make 2021'!AF17</f>
        <v>239077</v>
      </c>
      <c r="J17" s="30">
        <f t="shared" ref="J17:J64" si="4">I17/I$66*100</f>
        <v>40.351365766057711</v>
      </c>
      <c r="K17" s="32">
        <f t="shared" ref="K17:K64" si="5">(G17-I17)/I17*100</f>
        <v>-33.592106308846105</v>
      </c>
    </row>
    <row r="18" spans="1:11">
      <c r="A18" s="33" t="s">
        <v>0</v>
      </c>
      <c r="B18" s="34">
        <f>'[1]Monthly trend by make 2022'!E18</f>
        <v>14601</v>
      </c>
      <c r="C18" s="35">
        <f t="shared" si="0"/>
        <v>15.000154100617429</v>
      </c>
      <c r="D18" s="36">
        <f>'[1]Monthly trend by make 2021'!E18</f>
        <v>23268</v>
      </c>
      <c r="E18" s="35">
        <f t="shared" si="1"/>
        <v>16.020049158995615</v>
      </c>
      <c r="F18" s="37">
        <f t="shared" si="2"/>
        <v>-37.248581743166582</v>
      </c>
      <c r="G18" s="34">
        <f>'[1]Monthly trend by make 2022'!N18</f>
        <v>62296</v>
      </c>
      <c r="H18" s="35">
        <f t="shared" si="3"/>
        <v>14.29965086411705</v>
      </c>
      <c r="I18" s="36">
        <f>'[1]Monthly trend by make 2021'!AF18</f>
        <v>92712</v>
      </c>
      <c r="J18" s="35">
        <f t="shared" si="4"/>
        <v>15.647911856442661</v>
      </c>
      <c r="K18" s="37">
        <f t="shared" si="5"/>
        <v>-32.806972128742771</v>
      </c>
    </row>
    <row r="19" spans="1:11">
      <c r="A19" s="33" t="s">
        <v>14</v>
      </c>
      <c r="B19" s="34">
        <f>'[1]Monthly trend by make 2022'!E19</f>
        <v>4361</v>
      </c>
      <c r="C19" s="35">
        <f t="shared" si="0"/>
        <v>4.4802186174092604</v>
      </c>
      <c r="D19" s="36">
        <f>'[1]Monthly trend by make 2021'!E19</f>
        <v>9036</v>
      </c>
      <c r="E19" s="35">
        <f t="shared" si="1"/>
        <v>6.2212981004248054</v>
      </c>
      <c r="F19" s="37">
        <f t="shared" si="2"/>
        <v>-51.737494466578127</v>
      </c>
      <c r="G19" s="34">
        <f>'[1]Monthly trend by make 2022'!N19</f>
        <v>24531</v>
      </c>
      <c r="H19" s="35">
        <f t="shared" si="3"/>
        <v>5.6309351378524362</v>
      </c>
      <c r="I19" s="36">
        <f>'[1]Monthly trend by make 2021'!AF19</f>
        <v>40386</v>
      </c>
      <c r="J19" s="35">
        <f t="shared" si="4"/>
        <v>6.8163405841130951</v>
      </c>
      <c r="K19" s="37">
        <f t="shared" si="5"/>
        <v>-39.258653989006092</v>
      </c>
    </row>
    <row r="20" spans="1:11">
      <c r="A20" s="33" t="s">
        <v>44</v>
      </c>
      <c r="B20" s="34">
        <f>'[1]Monthly trend by make 2022'!E20</f>
        <v>3733</v>
      </c>
      <c r="C20" s="35">
        <f t="shared" si="0"/>
        <v>3.8350506991031348</v>
      </c>
      <c r="D20" s="36">
        <f>'[1]Monthly trend by make 2021'!E20</f>
        <v>7077</v>
      </c>
      <c r="E20" s="35">
        <f t="shared" si="1"/>
        <v>4.8725239770591351</v>
      </c>
      <c r="F20" s="37">
        <f>(B20-D20)/D20*100</f>
        <v>-47.25166030804013</v>
      </c>
      <c r="G20" s="34">
        <f>'[1]Monthly trend by make 2022'!N20</f>
        <v>18965</v>
      </c>
      <c r="H20" s="35">
        <f t="shared" si="3"/>
        <v>4.353295213785473</v>
      </c>
      <c r="I20" s="36">
        <f>'[1]Monthly trend by make 2021'!AF20</f>
        <v>31329</v>
      </c>
      <c r="J20" s="35">
        <f t="shared" si="4"/>
        <v>5.2877020294081909</v>
      </c>
      <c r="K20" s="37">
        <f>(G20-I20)/I20*100</f>
        <v>-39.465032398097613</v>
      </c>
    </row>
    <row r="21" spans="1:11">
      <c r="A21" s="33" t="s">
        <v>37</v>
      </c>
      <c r="B21" s="34">
        <f>'[1]Monthly trend by make 2022'!E21</f>
        <v>4134</v>
      </c>
      <c r="C21" s="35">
        <f t="shared" si="0"/>
        <v>4.2470130163654858</v>
      </c>
      <c r="D21" s="36">
        <f>'[1]Monthly trend by make 2021'!E21</f>
        <v>6386</v>
      </c>
      <c r="E21" s="35">
        <f t="shared" si="1"/>
        <v>4.396769551716778</v>
      </c>
      <c r="F21" s="37">
        <f>(B21-D21)/D21*100</f>
        <v>-35.264641403069213</v>
      </c>
      <c r="G21" s="34">
        <f>'[1]Monthly trend by make 2022'!N21</f>
        <v>17772</v>
      </c>
      <c r="H21" s="35">
        <f t="shared" si="3"/>
        <v>4.0794496461584719</v>
      </c>
      <c r="I21" s="36">
        <f>'[1]Monthly trend by make 2021'!AF21</f>
        <v>24864</v>
      </c>
      <c r="J21" s="35">
        <f t="shared" si="4"/>
        <v>4.1965406894316848</v>
      </c>
      <c r="K21" s="37">
        <f>(G21-I21)/I21*100</f>
        <v>-28.523166023166024</v>
      </c>
    </row>
    <row r="22" spans="1:11">
      <c r="A22" s="33" t="s">
        <v>13</v>
      </c>
      <c r="B22" s="34">
        <f>'[1]Monthly trend by make 2022'!E22</f>
        <v>3475</v>
      </c>
      <c r="C22" s="35">
        <f t="shared" si="0"/>
        <v>3.569997637123866</v>
      </c>
      <c r="D22" s="36">
        <f>'[1]Monthly trend by make 2021'!E22</f>
        <v>6172</v>
      </c>
      <c r="E22" s="35">
        <f t="shared" si="1"/>
        <v>4.2494302651418661</v>
      </c>
      <c r="F22" s="37">
        <f t="shared" si="2"/>
        <v>-43.697342838626049</v>
      </c>
      <c r="G22" s="34">
        <f>'[1]Monthly trend by make 2022'!N22</f>
        <v>16105</v>
      </c>
      <c r="H22" s="35">
        <f t="shared" si="3"/>
        <v>3.6968003911423701</v>
      </c>
      <c r="I22" s="36">
        <f>'[1]Monthly trend by make 2021'!AF22</f>
        <v>25541</v>
      </c>
      <c r="J22" s="35">
        <f t="shared" si="4"/>
        <v>4.3108046070131376</v>
      </c>
      <c r="K22" s="37">
        <f t="shared" si="5"/>
        <v>-36.944520574762144</v>
      </c>
    </row>
    <row r="23" spans="1:11">
      <c r="A23" s="33" t="s">
        <v>41</v>
      </c>
      <c r="B23" s="34">
        <f>'[1]Monthly trend by make 2022'!E23</f>
        <v>2743</v>
      </c>
      <c r="C23" s="35">
        <f t="shared" si="0"/>
        <v>2.8179866240664069</v>
      </c>
      <c r="D23" s="36">
        <f>'[1]Monthly trend by make 2021'!E23</f>
        <v>5152</v>
      </c>
      <c r="E23" s="35">
        <f t="shared" si="1"/>
        <v>3.5471588992240588</v>
      </c>
      <c r="F23" s="37">
        <f t="shared" si="2"/>
        <v>-46.758540372670808</v>
      </c>
      <c r="G23" s="34">
        <f>'[1]Monthly trend by make 2022'!N23</f>
        <v>13509</v>
      </c>
      <c r="H23" s="35">
        <f t="shared" si="3"/>
        <v>3.1009050905893991</v>
      </c>
      <c r="I23" s="36">
        <f>'[1]Monthly trend by make 2021'!AF23</f>
        <v>18159</v>
      </c>
      <c r="J23" s="35">
        <f t="shared" si="4"/>
        <v>3.0648721999432902</v>
      </c>
      <c r="K23" s="37">
        <f t="shared" si="5"/>
        <v>-25.60713695688089</v>
      </c>
    </row>
    <row r="24" spans="1:11">
      <c r="A24" s="33" t="s">
        <v>1</v>
      </c>
      <c r="B24" s="34">
        <f>'[1]Monthly trend by make 2022'!E24</f>
        <v>932</v>
      </c>
      <c r="C24" s="35">
        <f t="shared" si="0"/>
        <v>0.95747850296386861</v>
      </c>
      <c r="D24" s="36">
        <f>'[1]Monthly trend by make 2021'!E24</f>
        <v>977</v>
      </c>
      <c r="E24" s="35">
        <f t="shared" si="1"/>
        <v>0.67266580833499723</v>
      </c>
      <c r="F24" s="37">
        <f t="shared" si="2"/>
        <v>-4.6059365404298873</v>
      </c>
      <c r="G24" s="34">
        <f>'[1]Monthly trend by make 2022'!N24</f>
        <v>3088</v>
      </c>
      <c r="H24" s="35">
        <f t="shared" si="3"/>
        <v>0.70883077353912693</v>
      </c>
      <c r="I24" s="36">
        <f>'[1]Monthly trend by make 2021'!AF24</f>
        <v>4021</v>
      </c>
      <c r="J24" s="35">
        <f t="shared" si="4"/>
        <v>0.67866353411377112</v>
      </c>
      <c r="K24" s="37">
        <f t="shared" si="5"/>
        <v>-23.203183287739368</v>
      </c>
    </row>
    <row r="25" spans="1:11">
      <c r="A25" s="33" t="s">
        <v>45</v>
      </c>
      <c r="B25" s="34">
        <f>'[1]Monthly trend by make 2022'!E25</f>
        <v>525</v>
      </c>
      <c r="C25" s="35">
        <f t="shared" si="0"/>
        <v>0.53935216100432515</v>
      </c>
      <c r="D25" s="36">
        <f>'[1]Monthly trend by make 2021'!E25</f>
        <v>411</v>
      </c>
      <c r="E25" s="35">
        <f t="shared" si="1"/>
        <v>0.282974050384528</v>
      </c>
      <c r="F25" s="37">
        <f t="shared" si="2"/>
        <v>27.737226277372262</v>
      </c>
      <c r="G25" s="34">
        <f>'[1]Monthly trend by make 2022'!N25</f>
        <v>2030</v>
      </c>
      <c r="H25" s="35">
        <f t="shared" si="3"/>
        <v>0.46597359789003479</v>
      </c>
      <c r="I25" s="36">
        <f>'[1]Monthly trend by make 2021'!AF25</f>
        <v>1490</v>
      </c>
      <c r="J25" s="35">
        <f t="shared" si="4"/>
        <v>0.2514818865529766</v>
      </c>
      <c r="K25" s="37">
        <f t="shared" si="5"/>
        <v>36.241610738255034</v>
      </c>
    </row>
    <row r="26" spans="1:11">
      <c r="A26" s="38" t="s">
        <v>24</v>
      </c>
      <c r="B26" s="39">
        <f>'[1]Monthly trend by make 2022'!E26</f>
        <v>105</v>
      </c>
      <c r="C26" s="40">
        <f t="shared" si="0"/>
        <v>0.10787043220086502</v>
      </c>
      <c r="D26" s="41">
        <f>'[1]Monthly trend by make 2021'!E26</f>
        <v>100</v>
      </c>
      <c r="E26" s="40">
        <f t="shared" si="1"/>
        <v>6.885013391351047E-2</v>
      </c>
      <c r="F26" s="59">
        <f t="shared" si="2"/>
        <v>5</v>
      </c>
      <c r="G26" s="39">
        <f>'[1]Monthly trend by make 2022'!N26</f>
        <v>470</v>
      </c>
      <c r="H26" s="40">
        <f t="shared" si="3"/>
        <v>0.1078855128119785</v>
      </c>
      <c r="I26" s="41">
        <f>'[1]Monthly trend by make 2021'!AF26</f>
        <v>575</v>
      </c>
      <c r="J26" s="40">
        <f t="shared" si="4"/>
        <v>9.7048379038900373E-2</v>
      </c>
      <c r="K26" s="42">
        <f t="shared" si="5"/>
        <v>-18.260869565217391</v>
      </c>
    </row>
    <row r="27" spans="1:11">
      <c r="A27" s="28" t="s">
        <v>46</v>
      </c>
      <c r="B27" s="29">
        <f>'[1]Monthly trend by make 2022'!E27</f>
        <v>17338</v>
      </c>
      <c r="C27" s="30">
        <f t="shared" si="0"/>
        <v>17.811976699986644</v>
      </c>
      <c r="D27" s="31">
        <f>'[1]Monthly trend by make 2021'!E27</f>
        <v>25590</v>
      </c>
      <c r="E27" s="30">
        <f t="shared" si="1"/>
        <v>17.618749268467326</v>
      </c>
      <c r="F27" s="32">
        <f t="shared" si="2"/>
        <v>-32.246971473231731</v>
      </c>
      <c r="G27" s="29">
        <f>'[1]Monthly trend by make 2022'!N27</f>
        <v>67148</v>
      </c>
      <c r="H27" s="30">
        <f t="shared" si="3"/>
        <v>15.413396626167517</v>
      </c>
      <c r="I27" s="31">
        <f>'[1]Monthly trend by make 2021'!AF27</f>
        <v>96649</v>
      </c>
      <c r="J27" s="30">
        <f t="shared" si="4"/>
        <v>16.312397888227274</v>
      </c>
      <c r="K27" s="32">
        <f t="shared" si="5"/>
        <v>-30.523854359589858</v>
      </c>
    </row>
    <row r="28" spans="1:11">
      <c r="A28" s="33" t="s">
        <v>20</v>
      </c>
      <c r="B28" s="34">
        <f>'[1]Monthly trend by make 2022'!E28</f>
        <v>8487</v>
      </c>
      <c r="C28" s="35">
        <f t="shared" si="0"/>
        <v>8.7190129341784903</v>
      </c>
      <c r="D28" s="36">
        <f>'[1]Monthly trend by make 2021'!E28</f>
        <v>13713</v>
      </c>
      <c r="E28" s="35">
        <f t="shared" si="1"/>
        <v>9.4414188635596883</v>
      </c>
      <c r="F28" s="37">
        <f t="shared" si="2"/>
        <v>-38.109822795887119</v>
      </c>
      <c r="G28" s="34">
        <f>'[1]Monthly trend by make 2022'!N28</f>
        <v>32510</v>
      </c>
      <c r="H28" s="35">
        <f t="shared" si="3"/>
        <v>7.4624638755689805</v>
      </c>
      <c r="I28" s="36">
        <f>'[1]Monthly trend by make 2021'!AF28</f>
        <v>49574</v>
      </c>
      <c r="J28" s="35">
        <f t="shared" si="4"/>
        <v>8.3670892912599069</v>
      </c>
      <c r="K28" s="37">
        <f t="shared" si="5"/>
        <v>-34.421269213700725</v>
      </c>
    </row>
    <row r="29" spans="1:11">
      <c r="A29" s="33" t="s">
        <v>2</v>
      </c>
      <c r="B29" s="34">
        <f>'[1]Monthly trend by make 2022'!E29</f>
        <v>4492</v>
      </c>
      <c r="C29" s="35">
        <f t="shared" si="0"/>
        <v>4.6147998232979592</v>
      </c>
      <c r="D29" s="36">
        <f>'[1]Monthly trend by make 2021'!E29</f>
        <v>6025</v>
      </c>
      <c r="E29" s="35">
        <f t="shared" si="1"/>
        <v>4.1482205682890054</v>
      </c>
      <c r="F29" s="37">
        <f t="shared" si="2"/>
        <v>-25.443983402489629</v>
      </c>
      <c r="G29" s="34">
        <f>'[1]Monthly trend by make 2022'!N29</f>
        <v>17400</v>
      </c>
      <c r="H29" s="35">
        <f t="shared" si="3"/>
        <v>3.9940594104860132</v>
      </c>
      <c r="I29" s="36">
        <f>'[1]Monthly trend by make 2021'!AF29</f>
        <v>23194</v>
      </c>
      <c r="J29" s="35">
        <f t="shared" si="4"/>
        <v>3.9146784407447912</v>
      </c>
      <c r="K29" s="37">
        <f t="shared" si="5"/>
        <v>-24.980598430628611</v>
      </c>
    </row>
    <row r="30" spans="1:11">
      <c r="A30" s="33" t="s">
        <v>17</v>
      </c>
      <c r="B30" s="34">
        <f>'[1]Monthly trend by make 2022'!E30</f>
        <v>2062</v>
      </c>
      <c r="C30" s="35">
        <f t="shared" si="0"/>
        <v>2.1183698209350825</v>
      </c>
      <c r="D30" s="36">
        <f>'[1]Monthly trend by make 2021'!E30</f>
        <v>2638</v>
      </c>
      <c r="E30" s="35">
        <f t="shared" si="1"/>
        <v>1.816266532638406</v>
      </c>
      <c r="F30" s="37">
        <f t="shared" si="2"/>
        <v>-21.834723275208493</v>
      </c>
      <c r="G30" s="34">
        <f>'[1]Monthly trend by make 2022'!N30</f>
        <v>7680</v>
      </c>
      <c r="H30" s="35">
        <f t="shared" si="3"/>
        <v>1.7628951880765849</v>
      </c>
      <c r="I30" s="36">
        <f>'[1]Monthly trend by make 2021'!AF30</f>
        <v>11214</v>
      </c>
      <c r="J30" s="35">
        <f t="shared" si="4"/>
        <v>1.8926965609430066</v>
      </c>
      <c r="K30" s="37">
        <f t="shared" si="5"/>
        <v>-31.514178705189945</v>
      </c>
    </row>
    <row r="31" spans="1:11">
      <c r="A31" s="33" t="s">
        <v>16</v>
      </c>
      <c r="B31" s="34">
        <f>'[1]Monthly trend by make 2022'!E31</f>
        <v>860</v>
      </c>
      <c r="C31" s="35">
        <f t="shared" si="0"/>
        <v>0.88351020659756108</v>
      </c>
      <c r="D31" s="36">
        <f>'[1]Monthly trend by make 2021'!E31</f>
        <v>2349</v>
      </c>
      <c r="E31" s="35">
        <f t="shared" si="1"/>
        <v>1.6172896456283608</v>
      </c>
      <c r="F31" s="37">
        <f t="shared" si="2"/>
        <v>-63.388676032354198</v>
      </c>
      <c r="G31" s="34">
        <f>'[1]Monthly trend by make 2022'!N31</f>
        <v>4617</v>
      </c>
      <c r="H31" s="35">
        <f t="shared" si="3"/>
        <v>1.0598030056444783</v>
      </c>
      <c r="I31" s="36">
        <f>'[1]Monthly trend by make 2021'!AF31</f>
        <v>8663</v>
      </c>
      <c r="J31" s="35">
        <f t="shared" si="4"/>
        <v>1.4621393175895547</v>
      </c>
      <c r="K31" s="37">
        <f t="shared" si="5"/>
        <v>-46.70437492785409</v>
      </c>
    </row>
    <row r="32" spans="1:11">
      <c r="A32" s="33" t="s">
        <v>33</v>
      </c>
      <c r="B32" s="34">
        <f>'[1]Monthly trend by make 2022'!E32</f>
        <v>338</v>
      </c>
      <c r="C32" s="35">
        <f t="shared" si="0"/>
        <v>0.34724005794183216</v>
      </c>
      <c r="D32" s="36">
        <f>'[1]Monthly trend by make 2021'!E32</f>
        <v>457</v>
      </c>
      <c r="E32" s="35">
        <f t="shared" si="1"/>
        <v>0.31464511198474282</v>
      </c>
      <c r="F32" s="37">
        <f t="shared" si="2"/>
        <v>-26.039387308533918</v>
      </c>
      <c r="G32" s="34">
        <f>'[1]Monthly trend by make 2022'!N32</f>
        <v>2125</v>
      </c>
      <c r="H32" s="35">
        <f t="shared" si="3"/>
        <v>0.48778024409671134</v>
      </c>
      <c r="I32" s="36">
        <f>'[1]Monthly trend by make 2021'!AF32</f>
        <v>2283</v>
      </c>
      <c r="J32" s="35">
        <f t="shared" si="4"/>
        <v>0.38532425973184264</v>
      </c>
      <c r="K32" s="37">
        <f t="shared" si="5"/>
        <v>-6.92071835304424</v>
      </c>
    </row>
    <row r="33" spans="1:11">
      <c r="A33" s="33" t="s">
        <v>61</v>
      </c>
      <c r="B33" s="34">
        <f>'[1]Monthly trend by make 2022'!E33</f>
        <v>1077</v>
      </c>
      <c r="C33" s="35">
        <f t="shared" si="0"/>
        <v>1.1064424331460154</v>
      </c>
      <c r="D33" s="36">
        <f>'[1]Monthly trend by make 2021'!E33</f>
        <v>367</v>
      </c>
      <c r="E33" s="35">
        <f t="shared" si="1"/>
        <v>0.25267999146258341</v>
      </c>
      <c r="F33" s="37">
        <f t="shared" si="2"/>
        <v>193.46049046321525</v>
      </c>
      <c r="G33" s="34">
        <f>'[1]Monthly trend by make 2022'!N33</f>
        <v>2723</v>
      </c>
      <c r="H33" s="35">
        <f t="shared" si="3"/>
        <v>0.62504734337663292</v>
      </c>
      <c r="I33" s="36">
        <f>'[1]Monthly trend by make 2021'!AF33</f>
        <v>1609</v>
      </c>
      <c r="J33" s="35">
        <f t="shared" si="4"/>
        <v>0.27156668151928814</v>
      </c>
      <c r="K33" s="37">
        <f t="shared" si="5"/>
        <v>69.235550031075206</v>
      </c>
    </row>
    <row r="34" spans="1:11">
      <c r="A34" s="38" t="s">
        <v>23</v>
      </c>
      <c r="B34" s="39">
        <f>'[1]Monthly trend by make 2022'!E34</f>
        <v>22</v>
      </c>
      <c r="C34" s="40">
        <f t="shared" si="0"/>
        <v>2.2601423889705052E-2</v>
      </c>
      <c r="D34" s="41">
        <f>'[1]Monthly trend by make 2021'!E34</f>
        <v>41</v>
      </c>
      <c r="E34" s="40">
        <f t="shared" si="1"/>
        <v>2.8228554904539287E-2</v>
      </c>
      <c r="F34" s="42">
        <f t="shared" si="2"/>
        <v>-46.341463414634148</v>
      </c>
      <c r="G34" s="39">
        <f>'[1]Monthly trend by make 2022'!N34</f>
        <v>93</v>
      </c>
      <c r="H34" s="40">
        <f t="shared" si="3"/>
        <v>2.1347558918114896E-2</v>
      </c>
      <c r="I34" s="41">
        <f>'[1]Monthly trend by make 2021'!AF34</f>
        <v>112</v>
      </c>
      <c r="J34" s="40">
        <f t="shared" si="4"/>
        <v>1.8903336438881462E-2</v>
      </c>
      <c r="K34" s="42">
        <f t="shared" si="5"/>
        <v>-16.964285714285715</v>
      </c>
    </row>
    <row r="35" spans="1:11">
      <c r="A35" s="28" t="s">
        <v>47</v>
      </c>
      <c r="B35" s="29">
        <f>'[1]Monthly trend by make 2022'!E35</f>
        <v>7468</v>
      </c>
      <c r="C35" s="30">
        <f t="shared" si="0"/>
        <v>7.6721560731053327</v>
      </c>
      <c r="D35" s="31">
        <f>'[1]Monthly trend by make 2021'!E35</f>
        <v>10038</v>
      </c>
      <c r="E35" s="30">
        <f t="shared" si="1"/>
        <v>6.9111764422381805</v>
      </c>
      <c r="F35" s="32">
        <f t="shared" si="2"/>
        <v>-25.602709703128113</v>
      </c>
      <c r="G35" s="29">
        <f>'[1]Monthly trend by make 2022'!N35</f>
        <v>42594</v>
      </c>
      <c r="H35" s="30">
        <f t="shared" si="3"/>
        <v>9.7771819844966217</v>
      </c>
      <c r="I35" s="31">
        <f>'[1]Monthly trend by make 2021'!AF35</f>
        <v>47243</v>
      </c>
      <c r="J35" s="30">
        <f t="shared" si="4"/>
        <v>7.9736636016256872</v>
      </c>
      <c r="K35" s="32">
        <f t="shared" si="5"/>
        <v>-9.8406113074952906</v>
      </c>
    </row>
    <row r="36" spans="1:11">
      <c r="A36" s="33" t="s">
        <v>32</v>
      </c>
      <c r="B36" s="34">
        <f>'[1]Monthly trend by make 2022'!E36</f>
        <v>4356</v>
      </c>
      <c r="C36" s="35">
        <f t="shared" si="0"/>
        <v>4.4750819301615996</v>
      </c>
      <c r="D36" s="36">
        <f>'[1]Monthly trend by make 2021'!E36</f>
        <v>4589</v>
      </c>
      <c r="E36" s="35">
        <f t="shared" si="1"/>
        <v>3.1595326452909953</v>
      </c>
      <c r="F36" s="37">
        <f>(B36-D36)/D36*100</f>
        <v>-5.0773589017215075</v>
      </c>
      <c r="G36" s="34">
        <f>'[1]Monthly trend by make 2022'!N36</f>
        <v>23548</v>
      </c>
      <c r="H36" s="35">
        <f t="shared" si="3"/>
        <v>5.4052937355244035</v>
      </c>
      <c r="I36" s="36">
        <f>'[1]Monthly trend by make 2021'!AF36</f>
        <v>19598</v>
      </c>
      <c r="J36" s="35">
        <f t="shared" si="4"/>
        <v>3.3077463172249901</v>
      </c>
      <c r="K36" s="37">
        <f>(G36-I36)/I36*100</f>
        <v>20.155117869170326</v>
      </c>
    </row>
    <row r="37" spans="1:11">
      <c r="A37" s="38" t="s">
        <v>15</v>
      </c>
      <c r="B37" s="39">
        <f>'[1]Monthly trend by make 2022'!E37</f>
        <v>3112</v>
      </c>
      <c r="C37" s="40">
        <f t="shared" si="0"/>
        <v>3.197074142943733</v>
      </c>
      <c r="D37" s="41">
        <f>'[1]Monthly trend by make 2021'!E37</f>
        <v>5449</v>
      </c>
      <c r="E37" s="40">
        <f t="shared" si="1"/>
        <v>3.7516437969471852</v>
      </c>
      <c r="F37" s="42">
        <f t="shared" si="2"/>
        <v>-42.888603413470364</v>
      </c>
      <c r="G37" s="39">
        <f>'[1]Monthly trend by make 2022'!N37</f>
        <v>19046</v>
      </c>
      <c r="H37" s="40">
        <f t="shared" si="3"/>
        <v>4.3718882489722182</v>
      </c>
      <c r="I37" s="41">
        <f>'[1]Monthly trend by make 2021'!AF37</f>
        <v>27645</v>
      </c>
      <c r="J37" s="40">
        <f t="shared" si="4"/>
        <v>4.6659172844006971</v>
      </c>
      <c r="K37" s="42">
        <f t="shared" si="5"/>
        <v>-31.105082293362273</v>
      </c>
    </row>
    <row r="38" spans="1:11">
      <c r="A38" s="28" t="s">
        <v>48</v>
      </c>
      <c r="B38" s="29">
        <f>'[1]Monthly trend by make 2022'!E38</f>
        <v>7379</v>
      </c>
      <c r="C38" s="30">
        <f t="shared" si="0"/>
        <v>7.5807230400969798</v>
      </c>
      <c r="D38" s="31">
        <f>'[1]Monthly trend by make 2021'!E38</f>
        <v>8471</v>
      </c>
      <c r="E38" s="30">
        <f t="shared" si="1"/>
        <v>5.8322948438134716</v>
      </c>
      <c r="F38" s="32">
        <f t="shared" si="2"/>
        <v>-12.891040018887971</v>
      </c>
      <c r="G38" s="29">
        <f>'[1]Monthly trend by make 2022'!N38</f>
        <v>29355</v>
      </c>
      <c r="H38" s="30">
        <f t="shared" si="3"/>
        <v>6.7382536778630406</v>
      </c>
      <c r="I38" s="31">
        <f>'[1]Monthly trend by make 2021'!AF38</f>
        <v>35273</v>
      </c>
      <c r="J38" s="30">
        <f t="shared" si="4"/>
        <v>5.9533695197202308</v>
      </c>
      <c r="K38" s="32">
        <f t="shared" si="5"/>
        <v>-16.777705327020666</v>
      </c>
    </row>
    <row r="39" spans="1:11">
      <c r="A39" s="33" t="s">
        <v>49</v>
      </c>
      <c r="B39" s="34">
        <f>'[1]Monthly trend by make 2022'!E39</f>
        <v>7140</v>
      </c>
      <c r="C39" s="35">
        <f t="shared" si="0"/>
        <v>7.3351893896588205</v>
      </c>
      <c r="D39" s="36">
        <f>'[1]Monthly trend by make 2021'!E39</f>
        <v>8098</v>
      </c>
      <c r="E39" s="35">
        <f t="shared" si="1"/>
        <v>5.5754838443160777</v>
      </c>
      <c r="F39" s="37">
        <f t="shared" si="2"/>
        <v>-11.830081501605335</v>
      </c>
      <c r="G39" s="34">
        <f>'[1]Monthly trend by make 2022'!N39</f>
        <v>28045</v>
      </c>
      <c r="H39" s="35">
        <f t="shared" si="3"/>
        <v>6.4375515038551852</v>
      </c>
      <c r="I39" s="36">
        <f>'[1]Monthly trend by make 2021'!AF39</f>
        <v>33458</v>
      </c>
      <c r="J39" s="35">
        <f t="shared" si="4"/>
        <v>5.647034201536572</v>
      </c>
      <c r="K39" s="37">
        <f t="shared" si="5"/>
        <v>-16.178492438280831</v>
      </c>
    </row>
    <row r="40" spans="1:11">
      <c r="A40" s="38" t="s">
        <v>38</v>
      </c>
      <c r="B40" s="39">
        <f>'[1]Monthly trend by make 2022'!E40</f>
        <v>239</v>
      </c>
      <c r="C40" s="40">
        <f t="shared" si="0"/>
        <v>0.24553365043815939</v>
      </c>
      <c r="D40" s="41">
        <f>'[1]Monthly trend by make 2021'!E40</f>
        <v>373</v>
      </c>
      <c r="E40" s="40">
        <f t="shared" si="1"/>
        <v>0.25681099949739405</v>
      </c>
      <c r="F40" s="42">
        <f t="shared" si="2"/>
        <v>-35.924932975871315</v>
      </c>
      <c r="G40" s="39">
        <f>'[1]Monthly trend by make 2022'!N40</f>
        <v>1310</v>
      </c>
      <c r="H40" s="40">
        <f t="shared" si="3"/>
        <v>0.30070217400785498</v>
      </c>
      <c r="I40" s="41">
        <f>'[1]Monthly trend by make 2021'!AF40</f>
        <v>1815</v>
      </c>
      <c r="J40" s="40">
        <f t="shared" si="4"/>
        <v>0.30633531818365939</v>
      </c>
      <c r="K40" s="42">
        <f t="shared" si="5"/>
        <v>-27.823691460055095</v>
      </c>
    </row>
    <row r="41" spans="1:11">
      <c r="A41" s="28" t="s">
        <v>4</v>
      </c>
      <c r="B41" s="29">
        <f>'[1]Monthly trend by make 2022'!E41</f>
        <v>5863</v>
      </c>
      <c r="C41" s="30">
        <f t="shared" si="0"/>
        <v>6.0232794666063958</v>
      </c>
      <c r="D41" s="31">
        <f>'[1]Monthly trend by make 2021'!E41</f>
        <v>8990</v>
      </c>
      <c r="E41" s="30">
        <f t="shared" si="1"/>
        <v>6.1896270388245904</v>
      </c>
      <c r="F41" s="32">
        <f t="shared" si="2"/>
        <v>-34.783092324805338</v>
      </c>
      <c r="G41" s="29">
        <f>'[1]Monthly trend by make 2022'!N41</f>
        <v>30344</v>
      </c>
      <c r="H41" s="30">
        <f t="shared" si="3"/>
        <v>6.9652723420567568</v>
      </c>
      <c r="I41" s="31">
        <f>'[1]Monthly trend by make 2021'!AF41</f>
        <v>38350</v>
      </c>
      <c r="J41" s="30">
        <f t="shared" si="4"/>
        <v>6.472704932420573</v>
      </c>
      <c r="K41" s="32">
        <f t="shared" si="5"/>
        <v>-20.8761408083442</v>
      </c>
    </row>
    <row r="42" spans="1:11">
      <c r="A42" s="28" t="s">
        <v>51</v>
      </c>
      <c r="B42" s="29">
        <f>'[1]Monthly trend by make 2022'!E42</f>
        <v>6257</v>
      </c>
      <c r="C42" s="30">
        <f t="shared" si="0"/>
        <v>6.4280504217220233</v>
      </c>
      <c r="D42" s="31">
        <f>'[1]Monthly trend by make 2021'!E42</f>
        <v>7093</v>
      </c>
      <c r="E42" s="30">
        <f t="shared" si="1"/>
        <v>4.883539998485297</v>
      </c>
      <c r="F42" s="32">
        <f t="shared" si="2"/>
        <v>-11.786268151698858</v>
      </c>
      <c r="G42" s="29">
        <f>'[1]Monthly trend by make 2022'!N42</f>
        <v>26795</v>
      </c>
      <c r="H42" s="30">
        <f t="shared" si="3"/>
        <v>6.1506219485041784</v>
      </c>
      <c r="I42" s="31">
        <f>'[1]Monthly trend by make 2021'!AF42</f>
        <v>29924</v>
      </c>
      <c r="J42" s="30">
        <f t="shared" si="4"/>
        <v>5.0505664249740079</v>
      </c>
      <c r="K42" s="32">
        <f t="shared" si="5"/>
        <v>-10.456489774094372</v>
      </c>
    </row>
    <row r="43" spans="1:11">
      <c r="A43" s="33" t="s">
        <v>7</v>
      </c>
      <c r="B43" s="34">
        <f>'[1]Monthly trend by make 2022'!E43</f>
        <v>3453</v>
      </c>
      <c r="C43" s="35">
        <f t="shared" si="0"/>
        <v>3.547396213234161</v>
      </c>
      <c r="D43" s="36">
        <f>'[1]Monthly trend by make 2021'!E43</f>
        <v>3763</v>
      </c>
      <c r="E43" s="35">
        <f t="shared" si="1"/>
        <v>2.5908305391653985</v>
      </c>
      <c r="F43" s="37">
        <f t="shared" si="2"/>
        <v>-8.2381078926388511</v>
      </c>
      <c r="G43" s="34">
        <f>'[1]Monthly trend by make 2022'!N43</f>
        <v>14318</v>
      </c>
      <c r="H43" s="35">
        <f t="shared" si="3"/>
        <v>3.2866058988125708</v>
      </c>
      <c r="I43" s="36">
        <f>'[1]Monthly trend by make 2021'!AF43</f>
        <v>14858</v>
      </c>
      <c r="J43" s="35">
        <f t="shared" si="4"/>
        <v>2.5077301143651853</v>
      </c>
      <c r="K43" s="37">
        <f t="shared" si="5"/>
        <v>-3.6344057073630367</v>
      </c>
    </row>
    <row r="44" spans="1:11">
      <c r="A44" s="38" t="s">
        <v>6</v>
      </c>
      <c r="B44" s="39">
        <f>'[1]Monthly trend by make 2022'!E44</f>
        <v>2804</v>
      </c>
      <c r="C44" s="40">
        <f t="shared" si="0"/>
        <v>2.8806542084878619</v>
      </c>
      <c r="D44" s="41">
        <f>'[1]Monthly trend by make 2021'!E44</f>
        <v>3330</v>
      </c>
      <c r="E44" s="40">
        <f t="shared" si="1"/>
        <v>2.2927094593198984</v>
      </c>
      <c r="F44" s="42">
        <f t="shared" si="2"/>
        <v>-15.795795795795794</v>
      </c>
      <c r="G44" s="39">
        <f>'[1]Monthly trend by make 2022'!N44</f>
        <v>12477</v>
      </c>
      <c r="H44" s="40">
        <f t="shared" si="3"/>
        <v>2.8640160496916081</v>
      </c>
      <c r="I44" s="41">
        <f>'[1]Monthly trend by make 2021'!AF44</f>
        <v>15066</v>
      </c>
      <c r="J44" s="40">
        <f t="shared" si="4"/>
        <v>2.5428363106088225</v>
      </c>
      <c r="K44" s="42">
        <f t="shared" si="5"/>
        <v>-17.184388689765033</v>
      </c>
    </row>
    <row r="45" spans="1:11">
      <c r="A45" s="28" t="s">
        <v>50</v>
      </c>
      <c r="B45" s="29">
        <f>'[1]Monthly trend by make 2022'!E45</f>
        <v>5223</v>
      </c>
      <c r="C45" s="30">
        <f t="shared" si="0"/>
        <v>5.3657834989058859</v>
      </c>
      <c r="D45" s="31">
        <f>'[1]Monthly trend by make 2021'!E45</f>
        <v>6847</v>
      </c>
      <c r="E45" s="30">
        <f t="shared" si="1"/>
        <v>4.7141686690580613</v>
      </c>
      <c r="F45" s="32">
        <f t="shared" si="2"/>
        <v>-23.718416824886813</v>
      </c>
      <c r="G45" s="29">
        <f>'[1]Monthly trend by make 2022'!N45</f>
        <v>22570</v>
      </c>
      <c r="H45" s="30">
        <f t="shared" si="3"/>
        <v>5.1808000514177763</v>
      </c>
      <c r="I45" s="31">
        <f>'[1]Monthly trend by make 2021'!AF45</f>
        <v>28181</v>
      </c>
      <c r="J45" s="30">
        <f t="shared" si="4"/>
        <v>4.7563832516439151</v>
      </c>
      <c r="K45" s="32">
        <f t="shared" si="5"/>
        <v>-19.910578049040133</v>
      </c>
    </row>
    <row r="46" spans="1:11">
      <c r="A46" s="33" t="s">
        <v>3</v>
      </c>
      <c r="B46" s="34">
        <f>'[1]Monthly trend by make 2022'!E46</f>
        <v>4088</v>
      </c>
      <c r="C46" s="35">
        <f t="shared" si="0"/>
        <v>4.1997554936870118</v>
      </c>
      <c r="D46" s="36">
        <f>'[1]Monthly trend by make 2021'!E46</f>
        <v>4979</v>
      </c>
      <c r="E46" s="35">
        <f t="shared" si="1"/>
        <v>3.4280481675536856</v>
      </c>
      <c r="F46" s="37">
        <f t="shared" si="2"/>
        <v>-17.895159670616589</v>
      </c>
      <c r="G46" s="34">
        <f>'[1]Monthly trend by make 2022'!N46</f>
        <v>16722</v>
      </c>
      <c r="H46" s="35">
        <f t="shared" si="3"/>
        <v>3.8384288196636267</v>
      </c>
      <c r="I46" s="36">
        <f>'[1]Monthly trend by make 2021'!AF46</f>
        <v>21118</v>
      </c>
      <c r="J46" s="35">
        <f t="shared" si="4"/>
        <v>3.5642915974669531</v>
      </c>
      <c r="K46" s="37">
        <f t="shared" si="5"/>
        <v>-20.816365186097169</v>
      </c>
    </row>
    <row r="47" spans="1:11">
      <c r="A47" s="38" t="s">
        <v>31</v>
      </c>
      <c r="B47" s="39">
        <f>'[1]Monthly trend by make 2022'!E47</f>
        <v>1135</v>
      </c>
      <c r="C47" s="40">
        <f t="shared" si="0"/>
        <v>1.1660280052188743</v>
      </c>
      <c r="D47" s="41">
        <f>'[1]Monthly trend by make 2021'!E47</f>
        <v>1868</v>
      </c>
      <c r="E47" s="40">
        <f t="shared" si="1"/>
        <v>1.2861205015043755</v>
      </c>
      <c r="F47" s="42">
        <f t="shared" si="2"/>
        <v>-39.239828693790152</v>
      </c>
      <c r="G47" s="39">
        <f>'[1]Monthly trend by make 2022'!N47</f>
        <v>5848</v>
      </c>
      <c r="H47" s="40">
        <f t="shared" si="3"/>
        <v>1.3423712317541496</v>
      </c>
      <c r="I47" s="41">
        <f>'[1]Monthly trend by make 2021'!AF47</f>
        <v>7063</v>
      </c>
      <c r="J47" s="40">
        <f t="shared" si="4"/>
        <v>1.1920916541769622</v>
      </c>
      <c r="K47" s="42">
        <f t="shared" si="5"/>
        <v>-17.202321959507291</v>
      </c>
    </row>
    <row r="48" spans="1:11">
      <c r="A48" s="28" t="s">
        <v>52</v>
      </c>
      <c r="B48" s="29">
        <f>'[1]Monthly trend by make 2022'!E48</f>
        <v>3735</v>
      </c>
      <c r="C48" s="30">
        <f t="shared" si="0"/>
        <v>3.8371053740021983</v>
      </c>
      <c r="D48" s="31">
        <f>'[1]Monthly trend by make 2021'!E48</f>
        <v>5562</v>
      </c>
      <c r="E48" s="30">
        <f t="shared" si="1"/>
        <v>3.8294444482694519</v>
      </c>
      <c r="F48" s="32">
        <f t="shared" si="2"/>
        <v>-32.847896440129446</v>
      </c>
      <c r="G48" s="29">
        <f>'[1]Monthly trend by make 2022'!N48</f>
        <v>15814</v>
      </c>
      <c r="H48" s="30">
        <f t="shared" si="3"/>
        <v>3.6300031906566552</v>
      </c>
      <c r="I48" s="31">
        <f>'[1]Monthly trend by make 2021'!AF48</f>
        <v>21897</v>
      </c>
      <c r="J48" s="30">
        <f t="shared" si="4"/>
        <v>3.6957710535909585</v>
      </c>
      <c r="K48" s="32">
        <f t="shared" si="5"/>
        <v>-27.780061195597572</v>
      </c>
    </row>
    <row r="49" spans="1:11">
      <c r="A49" s="33" t="s">
        <v>10</v>
      </c>
      <c r="B49" s="34">
        <f>'[1]Monthly trend by make 2022'!E49</f>
        <v>3308</v>
      </c>
      <c r="C49" s="35">
        <f t="shared" si="0"/>
        <v>3.3984322830520144</v>
      </c>
      <c r="D49" s="36">
        <f>'[1]Monthly trend by make 2021'!E49</f>
        <v>4912</v>
      </c>
      <c r="E49" s="35">
        <f t="shared" si="1"/>
        <v>3.3819185778316339</v>
      </c>
      <c r="F49" s="37">
        <f t="shared" si="2"/>
        <v>-32.65472312703583</v>
      </c>
      <c r="G49" s="34">
        <f>'[1]Monthly trend by make 2022'!N49</f>
        <v>14426</v>
      </c>
      <c r="H49" s="35">
        <f t="shared" si="3"/>
        <v>3.3113966123948977</v>
      </c>
      <c r="I49" s="36">
        <f>'[1]Monthly trend by make 2021'!AF49</f>
        <v>19350</v>
      </c>
      <c r="J49" s="35">
        <f t="shared" si="4"/>
        <v>3.2658889293960387</v>
      </c>
      <c r="K49" s="37">
        <f t="shared" si="5"/>
        <v>-25.447028423772611</v>
      </c>
    </row>
    <row r="50" spans="1:11">
      <c r="A50" s="38" t="s">
        <v>18</v>
      </c>
      <c r="B50" s="39">
        <f>'[1]Monthly trend by make 2022'!E50</f>
        <v>427</v>
      </c>
      <c r="C50" s="40">
        <f t="shared" si="0"/>
        <v>0.43867309095018436</v>
      </c>
      <c r="D50" s="41">
        <f>'[1]Monthly trend by make 2021'!E50</f>
        <v>650</v>
      </c>
      <c r="E50" s="40">
        <f t="shared" si="1"/>
        <v>0.447525870437818</v>
      </c>
      <c r="F50" s="42">
        <f t="shared" si="2"/>
        <v>-34.307692307692307</v>
      </c>
      <c r="G50" s="39">
        <f>'[1]Monthly trend by make 2022'!N50</f>
        <v>1388</v>
      </c>
      <c r="H50" s="40">
        <f t="shared" si="3"/>
        <v>0.31860657826175781</v>
      </c>
      <c r="I50" s="41">
        <f>'[1]Monthly trend by make 2021'!AF50</f>
        <v>2547</v>
      </c>
      <c r="J50" s="40">
        <f t="shared" si="4"/>
        <v>0.42988212419492039</v>
      </c>
      <c r="K50" s="42">
        <f t="shared" si="5"/>
        <v>-45.504515115822535</v>
      </c>
    </row>
    <row r="51" spans="1:11">
      <c r="A51" s="28" t="s">
        <v>19</v>
      </c>
      <c r="B51" s="29">
        <f>'[1]Monthly trend by make 2022'!E51</f>
        <v>1106</v>
      </c>
      <c r="C51" s="30">
        <f t="shared" si="0"/>
        <v>1.1362352191824447</v>
      </c>
      <c r="D51" s="31">
        <f>'[1]Monthly trend by make 2021'!E51</f>
        <v>4263</v>
      </c>
      <c r="E51" s="30">
        <f t="shared" si="1"/>
        <v>2.9350812087329508</v>
      </c>
      <c r="F51" s="32">
        <f t="shared" si="2"/>
        <v>-74.055829228243013</v>
      </c>
      <c r="G51" s="29">
        <f>'[1]Monthly trend by make 2022'!N51</f>
        <v>8258</v>
      </c>
      <c r="H51" s="30">
        <f t="shared" si="3"/>
        <v>1.8955714144708904</v>
      </c>
      <c r="I51" s="31">
        <f>'[1]Monthly trend by make 2021'!AF51</f>
        <v>16465</v>
      </c>
      <c r="J51" s="30">
        <f t="shared" si="4"/>
        <v>2.7789592363052078</v>
      </c>
      <c r="K51" s="32">
        <f t="shared" si="5"/>
        <v>-49.845126024901305</v>
      </c>
    </row>
    <row r="52" spans="1:11">
      <c r="A52" s="28" t="s">
        <v>12</v>
      </c>
      <c r="B52" s="29">
        <f>'[1]Monthly trend by make 2022'!E52</f>
        <v>1814</v>
      </c>
      <c r="C52" s="30">
        <f t="shared" si="0"/>
        <v>1.8635901334511344</v>
      </c>
      <c r="D52" s="31">
        <f>'[1]Monthly trend by make 2021'!E52</f>
        <v>2158</v>
      </c>
      <c r="E52" s="30">
        <f t="shared" si="1"/>
        <v>1.4857858898535559</v>
      </c>
      <c r="F52" s="32">
        <f t="shared" si="2"/>
        <v>-15.940685820203893</v>
      </c>
      <c r="G52" s="29">
        <f>'[1]Monthly trend by make 2022'!N52</f>
        <v>8376</v>
      </c>
      <c r="H52" s="30">
        <f t="shared" si="3"/>
        <v>1.9226575644960255</v>
      </c>
      <c r="I52" s="31">
        <f>'[1]Monthly trend by make 2021'!AF52</f>
        <v>10771</v>
      </c>
      <c r="J52" s="30">
        <f t="shared" si="4"/>
        <v>1.8179271141356448</v>
      </c>
      <c r="K52" s="32">
        <f t="shared" si="5"/>
        <v>-22.23563271748213</v>
      </c>
    </row>
    <row r="53" spans="1:11">
      <c r="A53" s="28" t="s">
        <v>21</v>
      </c>
      <c r="B53" s="29">
        <f>'[1]Monthly trend by make 2022'!E53</f>
        <v>920</v>
      </c>
      <c r="C53" s="30">
        <f t="shared" si="0"/>
        <v>0.94515045356948402</v>
      </c>
      <c r="D53" s="31">
        <f>'[1]Monthly trend by make 2021'!E53</f>
        <v>2009</v>
      </c>
      <c r="E53" s="30">
        <f t="shared" si="1"/>
        <v>1.3831991903224252</v>
      </c>
      <c r="F53" s="32">
        <f t="shared" si="2"/>
        <v>-54.206072672971629</v>
      </c>
      <c r="G53" s="29">
        <f>'[1]Monthly trend by make 2022'!N53</f>
        <v>4138</v>
      </c>
      <c r="H53" s="30">
        <f t="shared" si="3"/>
        <v>0.94985160003397251</v>
      </c>
      <c r="I53" s="31">
        <f>'[1]Monthly trend by make 2021'!AF53</f>
        <v>7239</v>
      </c>
      <c r="J53" s="30">
        <f t="shared" si="4"/>
        <v>1.2217968971523474</v>
      </c>
      <c r="K53" s="32">
        <f t="shared" si="5"/>
        <v>-42.837408481834508</v>
      </c>
    </row>
    <row r="54" spans="1:11">
      <c r="A54" s="28" t="s">
        <v>53</v>
      </c>
      <c r="B54" s="29">
        <f>'[1]Monthly trend by make 2022'!E54</f>
        <v>1263</v>
      </c>
      <c r="C54" s="30">
        <f t="shared" si="0"/>
        <v>1.2975271987589763</v>
      </c>
      <c r="D54" s="31">
        <f>'[1]Monthly trend by make 2021'!E54</f>
        <v>2255</v>
      </c>
      <c r="E54" s="30">
        <f t="shared" si="1"/>
        <v>1.5525705197496609</v>
      </c>
      <c r="F54" s="32">
        <f t="shared" si="2"/>
        <v>-43.991130820399114</v>
      </c>
      <c r="G54" s="29">
        <f>'[1]Monthly trend by make 2022'!N54</f>
        <v>3268</v>
      </c>
      <c r="H54" s="30">
        <f t="shared" si="3"/>
        <v>0.75014862950967176</v>
      </c>
      <c r="I54" s="31">
        <f>'[1]Monthly trend by make 2021'!AF54</f>
        <v>6866</v>
      </c>
      <c r="J54" s="30">
        <f t="shared" si="4"/>
        <v>1.1588420356192868</v>
      </c>
      <c r="K54" s="32">
        <f t="shared" si="5"/>
        <v>-52.403145936498689</v>
      </c>
    </row>
    <row r="55" spans="1:11">
      <c r="A55" s="33" t="s">
        <v>8</v>
      </c>
      <c r="B55" s="34">
        <f>'[1]Monthly trend by make 2022'!E55</f>
        <v>1008</v>
      </c>
      <c r="C55" s="35">
        <f t="shared" si="0"/>
        <v>1.0355561491283041</v>
      </c>
      <c r="D55" s="36">
        <f>'[1]Monthly trend by make 2021'!E55</f>
        <v>1686</v>
      </c>
      <c r="E55" s="35">
        <f t="shared" si="1"/>
        <v>1.1608132577817862</v>
      </c>
      <c r="F55" s="37">
        <f t="shared" si="2"/>
        <v>-40.213523131672595</v>
      </c>
      <c r="G55" s="34">
        <f>'[1]Monthly trend by make 2022'!N55</f>
        <v>2431</v>
      </c>
      <c r="H55" s="35">
        <f t="shared" si="3"/>
        <v>0.55802059924663783</v>
      </c>
      <c r="I55" s="36">
        <f>'[1]Monthly trend by make 2021'!AF55</f>
        <v>5150</v>
      </c>
      <c r="J55" s="35">
        <f t="shared" si="4"/>
        <v>0.86921591660928166</v>
      </c>
      <c r="K55" s="37">
        <f t="shared" si="5"/>
        <v>-52.796116504854375</v>
      </c>
    </row>
    <row r="56" spans="1:11">
      <c r="A56" s="38" t="s">
        <v>30</v>
      </c>
      <c r="B56" s="39">
        <f>'[1]Monthly trend by make 2022'!E56</f>
        <v>255</v>
      </c>
      <c r="C56" s="40">
        <f t="shared" si="0"/>
        <v>0.26197104963067219</v>
      </c>
      <c r="D56" s="41">
        <f>'[1]Monthly trend by make 2021'!E56</f>
        <v>569</v>
      </c>
      <c r="E56" s="40">
        <f t="shared" si="1"/>
        <v>0.39175726196787453</v>
      </c>
      <c r="F56" s="42">
        <f t="shared" si="2"/>
        <v>-55.184534270650268</v>
      </c>
      <c r="G56" s="39">
        <f>'[1]Monthly trend by make 2022'!N56</f>
        <v>837</v>
      </c>
      <c r="H56" s="40">
        <f t="shared" si="3"/>
        <v>0.19212803026303404</v>
      </c>
      <c r="I56" s="41">
        <f>'[1]Monthly trend by make 2021'!AF56</f>
        <v>1716</v>
      </c>
      <c r="J56" s="40">
        <f t="shared" si="4"/>
        <v>0.28962611901000529</v>
      </c>
      <c r="K56" s="42">
        <f t="shared" si="5"/>
        <v>-51.22377622377622</v>
      </c>
    </row>
    <row r="57" spans="1:11">
      <c r="A57" s="43" t="s">
        <v>9</v>
      </c>
      <c r="B57" s="29">
        <f>'[1]Monthly trend by make 2022'!E57</f>
        <v>761</v>
      </c>
      <c r="C57" s="30">
        <f t="shared" si="0"/>
        <v>0.78180379909388831</v>
      </c>
      <c r="D57" s="31">
        <f>'[1]Monthly trend by make 2021'!E57</f>
        <v>1157</v>
      </c>
      <c r="E57" s="30">
        <f t="shared" si="1"/>
        <v>0.79659604937931605</v>
      </c>
      <c r="F57" s="32">
        <f t="shared" si="2"/>
        <v>-34.226447709593778</v>
      </c>
      <c r="G57" s="29">
        <f>'[1]Monthly trend by make 2022'!N57</f>
        <v>3475</v>
      </c>
      <c r="H57" s="30">
        <f t="shared" si="3"/>
        <v>0.79766416387579853</v>
      </c>
      <c r="I57" s="31">
        <f>'[1]Monthly trend by make 2021'!AF57</f>
        <v>4763</v>
      </c>
      <c r="J57" s="30">
        <f t="shared" si="4"/>
        <v>0.80389813802136079</v>
      </c>
      <c r="K57" s="32">
        <f t="shared" si="5"/>
        <v>-27.041780390510183</v>
      </c>
    </row>
    <row r="58" spans="1:11">
      <c r="A58" s="28" t="s">
        <v>42</v>
      </c>
      <c r="B58" s="29">
        <f>'[1]Monthly trend by make 2022'!E58</f>
        <v>1208</v>
      </c>
      <c r="C58" s="30">
        <f t="shared" si="0"/>
        <v>1.2410236390347138</v>
      </c>
      <c r="D58" s="31">
        <f>'[1]Monthly trend by make 2021'!E58</f>
        <v>615</v>
      </c>
      <c r="E58" s="30">
        <f t="shared" si="1"/>
        <v>0.42342832356808935</v>
      </c>
      <c r="F58" s="32">
        <f t="shared" si="2"/>
        <v>96.422764227642276</v>
      </c>
      <c r="G58" s="29">
        <f>'[1]Monthly trend by make 2022'!N58</f>
        <v>5757</v>
      </c>
      <c r="H58" s="30">
        <f t="shared" si="3"/>
        <v>1.3214827601245962</v>
      </c>
      <c r="I58" s="31">
        <f>'[1]Monthly trend by make 2021'!AF58</f>
        <v>2177</v>
      </c>
      <c r="J58" s="30">
        <f t="shared" si="4"/>
        <v>0.36743360203075842</v>
      </c>
      <c r="K58" s="32">
        <f t="shared" si="5"/>
        <v>164.44648598989434</v>
      </c>
    </row>
    <row r="59" spans="1:11">
      <c r="A59" s="43" t="s">
        <v>5</v>
      </c>
      <c r="B59" s="29">
        <f>'[1]Monthly trend by make 2022'!E59</f>
        <v>1001</v>
      </c>
      <c r="C59" s="30">
        <f t="shared" si="0"/>
        <v>1.02836478698158</v>
      </c>
      <c r="D59" s="31">
        <f>'[1]Monthly trend by make 2021'!E59</f>
        <v>620</v>
      </c>
      <c r="E59" s="30">
        <f t="shared" si="1"/>
        <v>0.42687083026376488</v>
      </c>
      <c r="F59" s="32">
        <f t="shared" si="2"/>
        <v>61.451612903225808</v>
      </c>
      <c r="G59" s="29">
        <f>'[1]Monthly trend by make 2022'!N59</f>
        <v>2906</v>
      </c>
      <c r="H59" s="30">
        <f t="shared" si="3"/>
        <v>0.6670538302800203</v>
      </c>
      <c r="I59" s="31">
        <f>'[1]Monthly trend by make 2021'!AF59</f>
        <v>2277</v>
      </c>
      <c r="J59" s="30">
        <f t="shared" si="4"/>
        <v>0.38431158099404544</v>
      </c>
      <c r="K59" s="32">
        <f t="shared" si="5"/>
        <v>27.624066754501538</v>
      </c>
    </row>
    <row r="60" spans="1:11">
      <c r="A60" s="43" t="s">
        <v>43</v>
      </c>
      <c r="B60" s="29">
        <f>'[1]Monthly trend by make 2022'!E60</f>
        <v>27</v>
      </c>
      <c r="C60" s="30">
        <f t="shared" si="0"/>
        <v>2.7738111137365292E-2</v>
      </c>
      <c r="D60" s="31">
        <f>'[1]Monthly trend by make 2021'!E60</f>
        <v>22</v>
      </c>
      <c r="E60" s="30">
        <f t="shared" si="1"/>
        <v>1.5147029460972301E-2</v>
      </c>
      <c r="F60" s="32">
        <f t="shared" si="2"/>
        <v>22.727272727272727</v>
      </c>
      <c r="G60" s="29">
        <f>'[1]Monthly trend by make 2022'!N60</f>
        <v>1394</v>
      </c>
      <c r="H60" s="30">
        <f t="shared" si="3"/>
        <v>0.31998384012744263</v>
      </c>
      <c r="I60" s="31">
        <f>'[1]Monthly trend by make 2021'!AF60</f>
        <v>1726</v>
      </c>
      <c r="J60" s="30">
        <f t="shared" si="4"/>
        <v>0.29131391690633396</v>
      </c>
      <c r="K60" s="32">
        <f t="shared" si="5"/>
        <v>-19.235225955967554</v>
      </c>
    </row>
    <row r="61" spans="1:11">
      <c r="A61" s="43" t="s">
        <v>11</v>
      </c>
      <c r="B61" s="29">
        <f>'[1]Monthly trend by make 2022'!E61</f>
        <v>244</v>
      </c>
      <c r="C61" s="30">
        <f t="shared" si="0"/>
        <v>0.25067033768581964</v>
      </c>
      <c r="D61" s="31">
        <f>'[1]Monthly trend by make 2021'!E61</f>
        <v>414</v>
      </c>
      <c r="E61" s="30">
        <f t="shared" si="1"/>
        <v>0.28503955440193329</v>
      </c>
      <c r="F61" s="32">
        <f t="shared" si="2"/>
        <v>-41.062801932367151</v>
      </c>
      <c r="G61" s="29">
        <f>'[1]Monthly trend by make 2022'!N61</f>
        <v>736</v>
      </c>
      <c r="H61" s="30">
        <f t="shared" si="3"/>
        <v>0.16894412219067273</v>
      </c>
      <c r="I61" s="31">
        <f>'[1]Monthly trend by make 2021'!AF61</f>
        <v>1487</v>
      </c>
      <c r="J61" s="30">
        <f t="shared" si="4"/>
        <v>0.250975547184078</v>
      </c>
      <c r="K61" s="32">
        <f t="shared" si="5"/>
        <v>-50.504371217215869</v>
      </c>
    </row>
    <row r="62" spans="1:11">
      <c r="A62" s="43" t="s">
        <v>34</v>
      </c>
      <c r="B62" s="29">
        <f>'[1]Monthly trend by make 2022'!E62</f>
        <v>145</v>
      </c>
      <c r="C62" s="30">
        <f t="shared" si="0"/>
        <v>0.14896393018214693</v>
      </c>
      <c r="D62" s="31">
        <f>'[1]Monthly trend by make 2021'!E62</f>
        <v>204</v>
      </c>
      <c r="E62" s="30">
        <f t="shared" si="1"/>
        <v>0.14045427318356132</v>
      </c>
      <c r="F62" s="32">
        <f t="shared" si="2"/>
        <v>-28.921568627450984</v>
      </c>
      <c r="G62" s="29">
        <f>'[1]Monthly trend by make 2022'!N62</f>
        <v>633</v>
      </c>
      <c r="H62" s="30">
        <f t="shared" si="3"/>
        <v>0.14530112682974977</v>
      </c>
      <c r="I62" s="31">
        <f>'[1]Monthly trend by make 2021'!AF62</f>
        <v>825</v>
      </c>
      <c r="J62" s="30">
        <f t="shared" si="4"/>
        <v>0.1392433264471179</v>
      </c>
      <c r="K62" s="32">
        <f t="shared" si="5"/>
        <v>-23.272727272727273</v>
      </c>
    </row>
    <row r="63" spans="1:11">
      <c r="A63" s="43" t="s">
        <v>22</v>
      </c>
      <c r="B63" s="29">
        <f>'[1]Monthly trend by make 2022'!E63</f>
        <v>56</v>
      </c>
      <c r="C63" s="30">
        <f t="shared" si="0"/>
        <v>5.7530897173794678E-2</v>
      </c>
      <c r="D63" s="31">
        <f>'[1]Monthly trend by make 2021'!E63</f>
        <v>70</v>
      </c>
      <c r="E63" s="30">
        <f t="shared" si="1"/>
        <v>4.8195093739457323E-2</v>
      </c>
      <c r="F63" s="60">
        <f t="shared" si="2"/>
        <v>-20</v>
      </c>
      <c r="G63" s="29">
        <f>'[1]Monthly trend by make 2022'!N63</f>
        <v>275</v>
      </c>
      <c r="H63" s="30">
        <f t="shared" si="3"/>
        <v>6.3124502177221473E-2</v>
      </c>
      <c r="I63" s="31">
        <f>'[1]Monthly trend by make 2021'!AF63</f>
        <v>236</v>
      </c>
      <c r="J63" s="30">
        <f t="shared" si="4"/>
        <v>3.9832030353357369E-2</v>
      </c>
      <c r="K63" s="32">
        <f t="shared" si="5"/>
        <v>16.525423728813561</v>
      </c>
    </row>
    <row r="64" spans="1:11" ht="15.75" thickBot="1">
      <c r="A64" s="44" t="s">
        <v>54</v>
      </c>
      <c r="B64" s="45">
        <f>'[1]Monthly trend by make 2022'!E64</f>
        <v>922</v>
      </c>
      <c r="C64" s="46">
        <f t="shared" si="0"/>
        <v>0.9472051284685481</v>
      </c>
      <c r="D64" s="47">
        <f>'[1]Monthly trend by make 2021'!E64</f>
        <v>286</v>
      </c>
      <c r="E64" s="46">
        <f t="shared" si="1"/>
        <v>0.19691138299263991</v>
      </c>
      <c r="F64" s="48">
        <f t="shared" si="2"/>
        <v>222.37762237762237</v>
      </c>
      <c r="G64" s="45">
        <f>'[1]Monthly trend by make 2022'!N64</f>
        <v>3045</v>
      </c>
      <c r="H64" s="46">
        <f t="shared" si="3"/>
        <v>0.69896039683505229</v>
      </c>
      <c r="I64" s="47">
        <f>'[1]Monthly trend by make 2021'!AF64</f>
        <v>1062</v>
      </c>
      <c r="J64" s="46">
        <f t="shared" si="4"/>
        <v>0.17924413659010816</v>
      </c>
      <c r="K64" s="48">
        <f t="shared" si="5"/>
        <v>186.72316384180792</v>
      </c>
    </row>
    <row r="65" spans="1:11" ht="15.75" thickBot="1">
      <c r="A65" s="49"/>
      <c r="B65" s="50"/>
      <c r="C65" s="51"/>
      <c r="D65" s="50"/>
      <c r="E65" s="51"/>
      <c r="F65" s="52"/>
      <c r="G65" s="50"/>
      <c r="H65" s="51"/>
      <c r="I65" s="50"/>
      <c r="J65" s="51"/>
      <c r="K65" s="52"/>
    </row>
    <row r="66" spans="1:11" ht="15.75" thickBot="1">
      <c r="A66" s="53" t="s">
        <v>55</v>
      </c>
      <c r="B66" s="54">
        <f>'[1]Monthly trend by make 2022'!E66</f>
        <v>97339</v>
      </c>
      <c r="C66" s="55">
        <f t="shared" ref="C66" si="6">B66/B$66*100</f>
        <v>100</v>
      </c>
      <c r="D66" s="56">
        <f>'[1]Monthly trend by make 2021'!E66</f>
        <v>145243</v>
      </c>
      <c r="E66" s="57">
        <f t="shared" ref="E66" si="7">D66/D$66*100</f>
        <v>100</v>
      </c>
      <c r="F66" s="58">
        <f t="shared" ref="F66" si="8">(B66-D66)/D66*100</f>
        <v>-32.981968149928051</v>
      </c>
      <c r="G66" s="54">
        <f>'[1]Monthly trend by make 2022'!N66</f>
        <v>435647</v>
      </c>
      <c r="H66" s="55">
        <f t="shared" ref="H66" si="9">G66/G$66*100</f>
        <v>100</v>
      </c>
      <c r="I66" s="56">
        <f>'[1]Monthly trend by make 2021'!AF66</f>
        <v>592488</v>
      </c>
      <c r="J66" s="57">
        <f t="shared" ref="J66" si="10">I66/I$66*100</f>
        <v>100</v>
      </c>
      <c r="K66" s="58">
        <f t="shared" ref="K66" si="11">(G66-I66)/I66*100</f>
        <v>-26.471590985808994</v>
      </c>
    </row>
    <row r="67" spans="1:11" s="3" customFormat="1">
      <c r="A67" s="61" t="s">
        <v>57</v>
      </c>
      <c r="B67" s="50"/>
      <c r="C67" s="51"/>
      <c r="D67" s="50"/>
      <c r="E67" s="51"/>
      <c r="F67" s="52"/>
      <c r="G67" s="50"/>
      <c r="H67" s="51"/>
      <c r="I67" s="50"/>
      <c r="J67" s="51"/>
      <c r="K67" s="52"/>
    </row>
    <row r="68" spans="1:11" s="3" customFormat="1">
      <c r="A68" s="20" t="s">
        <v>66</v>
      </c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s="3" customFormat="1">
      <c r="A69" s="20"/>
      <c r="B69" s="7"/>
      <c r="C69" s="1"/>
      <c r="D69" s="1"/>
      <c r="E69" s="1"/>
      <c r="F69" s="1"/>
      <c r="G69" s="1"/>
      <c r="H69" s="1"/>
      <c r="I69" s="1"/>
      <c r="J69" s="1"/>
      <c r="K69" s="1"/>
    </row>
    <row r="70" spans="1:11" s="6" customFormat="1" ht="11.25">
      <c r="A70" s="63" t="s">
        <v>35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</row>
    <row r="71" spans="1:11" s="3" customFormat="1" ht="12">
      <c r="A71" s="9"/>
      <c r="B71" s="4"/>
      <c r="C71" s="4"/>
      <c r="D71" s="5"/>
      <c r="E71" s="4"/>
      <c r="F71" s="4"/>
    </row>
    <row r="72" spans="1:11">
      <c r="A72" s="62" t="s">
        <v>58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</row>
    <row r="73" spans="1:11">
      <c r="A73" s="62" t="s">
        <v>36</v>
      </c>
      <c r="B73" s="62"/>
      <c r="C73" s="62"/>
      <c r="D73" s="62"/>
      <c r="E73" s="62"/>
      <c r="F73" s="62"/>
      <c r="G73" s="62"/>
      <c r="H73" s="62"/>
      <c r="I73" s="62"/>
      <c r="J73" s="62"/>
      <c r="K73" s="62"/>
    </row>
    <row r="74" spans="1:11">
      <c r="A74" s="62" t="s">
        <v>59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</row>
    <row r="75" spans="1:11">
      <c r="D75" s="2"/>
    </row>
    <row r="78" spans="1:11">
      <c r="B78" s="2"/>
    </row>
  </sheetData>
  <mergeCells count="8">
    <mergeCell ref="A72:K72"/>
    <mergeCell ref="A73:K73"/>
    <mergeCell ref="A74:K74"/>
    <mergeCell ref="A70:K70"/>
    <mergeCell ref="B14:E14"/>
    <mergeCell ref="B15:E15"/>
    <mergeCell ref="G14:J14"/>
    <mergeCell ref="G15:J15"/>
  </mergeCells>
  <phoneticPr fontId="4" type="noConversion"/>
  <printOptions horizontalCentered="1" verticalCentered="1"/>
  <pageMargins left="0.51181102362204722" right="0.15748031496062992" top="0.31496062992125984" bottom="0.31496062992125984" header="0.19685039370078741" footer="0.15748031496062992"/>
  <pageSetup paperSize="9" scale="76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76129" r:id="rId4">
          <objectPr defaultSize="0" autoPict="0" r:id="rId5">
            <anchor moveWithCells="1">
              <from>
                <xdr:col>0</xdr:col>
                <xdr:colOff>19050</xdr:colOff>
                <xdr:row>0</xdr:row>
                <xdr:rowOff>161925</xdr:rowOff>
              </from>
              <to>
                <xdr:col>1</xdr:col>
                <xdr:colOff>133350</xdr:colOff>
                <xdr:row>3</xdr:row>
                <xdr:rowOff>28575</xdr:rowOff>
              </to>
            </anchor>
          </objectPr>
        </oleObject>
      </mc:Choice>
      <mc:Fallback>
        <oleObject progId="MSPhotoEd.3" shapeId="1761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mercato 2022</vt:lpstr>
      <vt:lpstr>'mercato 2022'!Area_stampa</vt:lpstr>
    </vt:vector>
  </TitlesOfParts>
  <Company>ANFIA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Saglietto</dc:creator>
  <cp:lastModifiedBy>Donato Silvio</cp:lastModifiedBy>
  <cp:lastPrinted>2022-05-02T13:19:57Z</cp:lastPrinted>
  <dcterms:created xsi:type="dcterms:W3CDTF">2001-01-02T10:32:52Z</dcterms:created>
  <dcterms:modified xsi:type="dcterms:W3CDTF">2022-05-02T13:47:15Z</dcterms:modified>
</cp:coreProperties>
</file>