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P:\Sciorati\CS_VETTURE_ITALIA\Agosto_2022\"/>
    </mc:Choice>
  </mc:AlternateContent>
  <xr:revisionPtr revIDLastSave="0" documentId="13_ncr:1_{52BB6895-8627-4D0A-A011-55D23F4203CD}" xr6:coauthVersionLast="47" xr6:coauthVersionMax="47" xr10:uidLastSave="{00000000-0000-0000-0000-000000000000}"/>
  <bookViews>
    <workbookView xWindow="-120" yWindow="-120" windowWidth="29040" windowHeight="15720" tabRatio="767" xr2:uid="{00000000-000D-0000-FFFF-FFFF00000000}"/>
  </bookViews>
  <sheets>
    <sheet name="mercato 2022" sheetId="32" r:id="rId1"/>
  </sheets>
  <externalReferences>
    <externalReference r:id="rId2"/>
  </externalReferences>
  <definedNames>
    <definedName name="NomeTabella">"Dummy"</definedName>
    <definedName name="Print_Area" localSheetId="0">'mercato 2022'!$A$1:$K$76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6" i="32" l="1"/>
  <c r="I66" i="32"/>
  <c r="H66" i="32"/>
  <c r="G66" i="32"/>
  <c r="K66" i="32" s="1"/>
  <c r="F66" i="32"/>
  <c r="D66" i="32"/>
  <c r="E66" i="32" s="1"/>
  <c r="B66" i="32"/>
  <c r="C66" i="32" s="1"/>
  <c r="K64" i="32"/>
  <c r="I64" i="32"/>
  <c r="J64" i="32" s="1"/>
  <c r="H64" i="32"/>
  <c r="G64" i="32"/>
  <c r="D64" i="32"/>
  <c r="E64" i="32" s="1"/>
  <c r="B64" i="32"/>
  <c r="C64" i="32" s="1"/>
  <c r="J63" i="32"/>
  <c r="I63" i="32"/>
  <c r="H63" i="32"/>
  <c r="G63" i="32"/>
  <c r="K63" i="32" s="1"/>
  <c r="E63" i="32"/>
  <c r="D63" i="32"/>
  <c r="B63" i="32"/>
  <c r="F63" i="32" s="1"/>
  <c r="K62" i="32"/>
  <c r="J62" i="32"/>
  <c r="I62" i="32"/>
  <c r="H62" i="32"/>
  <c r="G62" i="32"/>
  <c r="D62" i="32"/>
  <c r="F62" i="32" s="1"/>
  <c r="B62" i="32"/>
  <c r="C62" i="32" s="1"/>
  <c r="I61" i="32"/>
  <c r="J61" i="32" s="1"/>
  <c r="G61" i="32"/>
  <c r="K61" i="32" s="1"/>
  <c r="F61" i="32"/>
  <c r="D61" i="32"/>
  <c r="E61" i="32" s="1"/>
  <c r="B61" i="32"/>
  <c r="C61" i="32" s="1"/>
  <c r="J60" i="32"/>
  <c r="I60" i="32"/>
  <c r="H60" i="32"/>
  <c r="G60" i="32"/>
  <c r="K60" i="32" s="1"/>
  <c r="F60" i="32"/>
  <c r="D60" i="32"/>
  <c r="E60" i="32" s="1"/>
  <c r="C60" i="32"/>
  <c r="B60" i="32"/>
  <c r="K59" i="32"/>
  <c r="J59" i="32"/>
  <c r="I59" i="32"/>
  <c r="H59" i="32"/>
  <c r="G59" i="32"/>
  <c r="D59" i="32"/>
  <c r="E59" i="32" s="1"/>
  <c r="B59" i="32"/>
  <c r="F59" i="32" s="1"/>
  <c r="J58" i="32"/>
  <c r="I58" i="32"/>
  <c r="G58" i="32"/>
  <c r="K58" i="32" s="1"/>
  <c r="D58" i="32"/>
  <c r="E58" i="32" s="1"/>
  <c r="B58" i="32"/>
  <c r="F58" i="32" s="1"/>
  <c r="J57" i="32"/>
  <c r="I57" i="32"/>
  <c r="H57" i="32"/>
  <c r="G57" i="32"/>
  <c r="K57" i="32" s="1"/>
  <c r="F57" i="32"/>
  <c r="D57" i="32"/>
  <c r="E57" i="32" s="1"/>
  <c r="B57" i="32"/>
  <c r="C57" i="32" s="1"/>
  <c r="K56" i="32"/>
  <c r="I56" i="32"/>
  <c r="J56" i="32" s="1"/>
  <c r="H56" i="32"/>
  <c r="G56" i="32"/>
  <c r="D56" i="32"/>
  <c r="E56" i="32" s="1"/>
  <c r="B56" i="32"/>
  <c r="C56" i="32" s="1"/>
  <c r="K55" i="32"/>
  <c r="J55" i="32"/>
  <c r="I55" i="32"/>
  <c r="H55" i="32"/>
  <c r="G55" i="32"/>
  <c r="E55" i="32"/>
  <c r="D55" i="32"/>
  <c r="B55" i="32"/>
  <c r="F55" i="32" s="1"/>
  <c r="K54" i="32"/>
  <c r="J54" i="32"/>
  <c r="I54" i="32"/>
  <c r="H54" i="32"/>
  <c r="G54" i="32"/>
  <c r="D54" i="32"/>
  <c r="F54" i="32" s="1"/>
  <c r="B54" i="32"/>
  <c r="C54" i="32" s="1"/>
  <c r="I53" i="32"/>
  <c r="J53" i="32" s="1"/>
  <c r="G53" i="32"/>
  <c r="K53" i="32" s="1"/>
  <c r="F53" i="32"/>
  <c r="D53" i="32"/>
  <c r="E53" i="32" s="1"/>
  <c r="B53" i="32"/>
  <c r="C53" i="32" s="1"/>
  <c r="I52" i="32"/>
  <c r="J52" i="32" s="1"/>
  <c r="H52" i="32"/>
  <c r="G52" i="32"/>
  <c r="K52" i="32" s="1"/>
  <c r="D52" i="32"/>
  <c r="F52" i="32" s="1"/>
  <c r="C52" i="32"/>
  <c r="B52" i="32"/>
  <c r="K51" i="32"/>
  <c r="J51" i="32"/>
  <c r="I51" i="32"/>
  <c r="H51" i="32"/>
  <c r="G51" i="32"/>
  <c r="D51" i="32"/>
  <c r="E51" i="32" s="1"/>
  <c r="B51" i="32"/>
  <c r="F51" i="32" s="1"/>
  <c r="J50" i="32"/>
  <c r="I50" i="32"/>
  <c r="G50" i="32"/>
  <c r="K50" i="32" s="1"/>
  <c r="D50" i="32"/>
  <c r="E50" i="32" s="1"/>
  <c r="B50" i="32"/>
  <c r="F50" i="32" s="1"/>
  <c r="J49" i="32"/>
  <c r="I49" i="32"/>
  <c r="G49" i="32"/>
  <c r="K49" i="32" s="1"/>
  <c r="F49" i="32"/>
  <c r="D49" i="32"/>
  <c r="E49" i="32" s="1"/>
  <c r="B49" i="32"/>
  <c r="C49" i="32" s="1"/>
  <c r="K48" i="32"/>
  <c r="I48" i="32"/>
  <c r="J48" i="32" s="1"/>
  <c r="H48" i="32"/>
  <c r="G48" i="32"/>
  <c r="D48" i="32"/>
  <c r="E48" i="32" s="1"/>
  <c r="B48" i="32"/>
  <c r="C48" i="32" s="1"/>
  <c r="K47" i="32"/>
  <c r="J47" i="32"/>
  <c r="I47" i="32"/>
  <c r="H47" i="32"/>
  <c r="G47" i="32"/>
  <c r="E47" i="32"/>
  <c r="D47" i="32"/>
  <c r="B47" i="32"/>
  <c r="F47" i="32" s="1"/>
  <c r="J46" i="32"/>
  <c r="I46" i="32"/>
  <c r="K46" i="32" s="1"/>
  <c r="H46" i="32"/>
  <c r="G46" i="32"/>
  <c r="D46" i="32"/>
  <c r="F46" i="32" s="1"/>
  <c r="B46" i="32"/>
  <c r="C46" i="32" s="1"/>
  <c r="I45" i="32"/>
  <c r="J45" i="32" s="1"/>
  <c r="G45" i="32"/>
  <c r="K45" i="32" s="1"/>
  <c r="F45" i="32"/>
  <c r="D45" i="32"/>
  <c r="E45" i="32" s="1"/>
  <c r="B45" i="32"/>
  <c r="C45" i="32" s="1"/>
  <c r="I44" i="32"/>
  <c r="J44" i="32" s="1"/>
  <c r="H44" i="32"/>
  <c r="G44" i="32"/>
  <c r="K44" i="32" s="1"/>
  <c r="D44" i="32"/>
  <c r="F44" i="32" s="1"/>
  <c r="C44" i="32"/>
  <c r="B44" i="32"/>
  <c r="K43" i="32"/>
  <c r="J43" i="32"/>
  <c r="I43" i="32"/>
  <c r="H43" i="32"/>
  <c r="G43" i="32"/>
  <c r="D43" i="32"/>
  <c r="E43" i="32" s="1"/>
  <c r="B43" i="32"/>
  <c r="F43" i="32" s="1"/>
  <c r="J42" i="32"/>
  <c r="I42" i="32"/>
  <c r="G42" i="32"/>
  <c r="K42" i="32" s="1"/>
  <c r="D42" i="32"/>
  <c r="E42" i="32" s="1"/>
  <c r="B42" i="32"/>
  <c r="F42" i="32" s="1"/>
  <c r="J41" i="32"/>
  <c r="I41" i="32"/>
  <c r="G41" i="32"/>
  <c r="K41" i="32" s="1"/>
  <c r="F41" i="32"/>
  <c r="D41" i="32"/>
  <c r="E41" i="32" s="1"/>
  <c r="B41" i="32"/>
  <c r="C41" i="32" s="1"/>
  <c r="K40" i="32"/>
  <c r="I40" i="32"/>
  <c r="J40" i="32" s="1"/>
  <c r="H40" i="32"/>
  <c r="G40" i="32"/>
  <c r="D40" i="32"/>
  <c r="E40" i="32" s="1"/>
  <c r="B40" i="32"/>
  <c r="C40" i="32" s="1"/>
  <c r="K39" i="32"/>
  <c r="J39" i="32"/>
  <c r="I39" i="32"/>
  <c r="G39" i="32"/>
  <c r="H39" i="32" s="1"/>
  <c r="E39" i="32"/>
  <c r="D39" i="32"/>
  <c r="B39" i="32"/>
  <c r="F39" i="32" s="1"/>
  <c r="J38" i="32"/>
  <c r="I38" i="32"/>
  <c r="K38" i="32" s="1"/>
  <c r="H38" i="32"/>
  <c r="G38" i="32"/>
  <c r="D38" i="32"/>
  <c r="F38" i="32" s="1"/>
  <c r="B38" i="32"/>
  <c r="C38" i="32" s="1"/>
  <c r="I37" i="32"/>
  <c r="J37" i="32" s="1"/>
  <c r="G37" i="32"/>
  <c r="K37" i="32" s="1"/>
  <c r="F37" i="32"/>
  <c r="D37" i="32"/>
  <c r="E37" i="32" s="1"/>
  <c r="B37" i="32"/>
  <c r="C37" i="32" s="1"/>
  <c r="I36" i="32"/>
  <c r="J36" i="32" s="1"/>
  <c r="H36" i="32"/>
  <c r="G36" i="32"/>
  <c r="K36" i="32" s="1"/>
  <c r="D36" i="32"/>
  <c r="F36" i="32" s="1"/>
  <c r="C36" i="32"/>
  <c r="B36" i="32"/>
  <c r="K35" i="32"/>
  <c r="J35" i="32"/>
  <c r="I35" i="32"/>
  <c r="H35" i="32"/>
  <c r="G35" i="32"/>
  <c r="D35" i="32"/>
  <c r="E35" i="32" s="1"/>
  <c r="B35" i="32"/>
  <c r="F35" i="32" s="1"/>
  <c r="I34" i="32"/>
  <c r="J34" i="32" s="1"/>
  <c r="G34" i="32"/>
  <c r="K34" i="32" s="1"/>
  <c r="D34" i="32"/>
  <c r="E34" i="32" s="1"/>
  <c r="B34" i="32"/>
  <c r="F34" i="32" s="1"/>
  <c r="J33" i="32"/>
  <c r="I33" i="32"/>
  <c r="G33" i="32"/>
  <c r="K33" i="32" s="1"/>
  <c r="F33" i="32"/>
  <c r="D33" i="32"/>
  <c r="E33" i="32" s="1"/>
  <c r="B33" i="32"/>
  <c r="C33" i="32" s="1"/>
  <c r="K32" i="32"/>
  <c r="I32" i="32"/>
  <c r="J32" i="32" s="1"/>
  <c r="H32" i="32"/>
  <c r="G32" i="32"/>
  <c r="D32" i="32"/>
  <c r="E32" i="32" s="1"/>
  <c r="B32" i="32"/>
  <c r="C32" i="32" s="1"/>
  <c r="K31" i="32"/>
  <c r="J31" i="32"/>
  <c r="I31" i="32"/>
  <c r="G31" i="32"/>
  <c r="H31" i="32" s="1"/>
  <c r="E31" i="32"/>
  <c r="D31" i="32"/>
  <c r="B31" i="32"/>
  <c r="F31" i="32" s="1"/>
  <c r="J30" i="32"/>
  <c r="I30" i="32"/>
  <c r="K30" i="32" s="1"/>
  <c r="H30" i="32"/>
  <c r="G30" i="32"/>
  <c r="D30" i="32"/>
  <c r="E30" i="32" s="1"/>
  <c r="B30" i="32"/>
  <c r="C30" i="32" s="1"/>
  <c r="I29" i="32"/>
  <c r="J29" i="32" s="1"/>
  <c r="G29" i="32"/>
  <c r="K29" i="32" s="1"/>
  <c r="F29" i="32"/>
  <c r="D29" i="32"/>
  <c r="E29" i="32" s="1"/>
  <c r="B29" i="32"/>
  <c r="C29" i="32" s="1"/>
  <c r="I28" i="32"/>
  <c r="J28" i="32" s="1"/>
  <c r="H28" i="32"/>
  <c r="G28" i="32"/>
  <c r="K28" i="32" s="1"/>
  <c r="D28" i="32"/>
  <c r="F28" i="32" s="1"/>
  <c r="C28" i="32"/>
  <c r="B28" i="32"/>
  <c r="K27" i="32"/>
  <c r="J27" i="32"/>
  <c r="I27" i="32"/>
  <c r="H27" i="32"/>
  <c r="G27" i="32"/>
  <c r="D27" i="32"/>
  <c r="E27" i="32" s="1"/>
  <c r="B27" i="32"/>
  <c r="F27" i="32" s="1"/>
  <c r="I26" i="32"/>
  <c r="J26" i="32" s="1"/>
  <c r="G26" i="32"/>
  <c r="K26" i="32" s="1"/>
  <c r="D26" i="32"/>
  <c r="E26" i="32" s="1"/>
  <c r="B26" i="32"/>
  <c r="F26" i="32" s="1"/>
  <c r="J25" i="32"/>
  <c r="I25" i="32"/>
  <c r="G25" i="32"/>
  <c r="K25" i="32" s="1"/>
  <c r="F25" i="32"/>
  <c r="D25" i="32"/>
  <c r="E25" i="32" s="1"/>
  <c r="B25" i="32"/>
  <c r="C25" i="32" s="1"/>
  <c r="K24" i="32"/>
  <c r="I24" i="32"/>
  <c r="J24" i="32" s="1"/>
  <c r="H24" i="32"/>
  <c r="G24" i="32"/>
  <c r="D24" i="32"/>
  <c r="E24" i="32" s="1"/>
  <c r="B24" i="32"/>
  <c r="C24" i="32" s="1"/>
  <c r="K23" i="32"/>
  <c r="J23" i="32"/>
  <c r="I23" i="32"/>
  <c r="G23" i="32"/>
  <c r="H23" i="32" s="1"/>
  <c r="E23" i="32"/>
  <c r="D23" i="32"/>
  <c r="B23" i="32"/>
  <c r="F23" i="32" s="1"/>
  <c r="J22" i="32"/>
  <c r="I22" i="32"/>
  <c r="K22" i="32" s="1"/>
  <c r="H22" i="32"/>
  <c r="G22" i="32"/>
  <c r="D22" i="32"/>
  <c r="F22" i="32" s="1"/>
  <c r="B22" i="32"/>
  <c r="C22" i="32" s="1"/>
  <c r="I21" i="32"/>
  <c r="J21" i="32" s="1"/>
  <c r="G21" i="32"/>
  <c r="K21" i="32" s="1"/>
  <c r="F21" i="32"/>
  <c r="D21" i="32"/>
  <c r="E21" i="32" s="1"/>
  <c r="B21" i="32"/>
  <c r="C21" i="32" s="1"/>
  <c r="I20" i="32"/>
  <c r="J20" i="32" s="1"/>
  <c r="H20" i="32"/>
  <c r="G20" i="32"/>
  <c r="K20" i="32" s="1"/>
  <c r="D20" i="32"/>
  <c r="F20" i="32" s="1"/>
  <c r="C20" i="32"/>
  <c r="B20" i="32"/>
  <c r="K19" i="32"/>
  <c r="J19" i="32"/>
  <c r="I19" i="32"/>
  <c r="H19" i="32"/>
  <c r="G19" i="32"/>
  <c r="D19" i="32"/>
  <c r="E19" i="32" s="1"/>
  <c r="B19" i="32"/>
  <c r="F19" i="32" s="1"/>
  <c r="I18" i="32"/>
  <c r="J18" i="32" s="1"/>
  <c r="G18" i="32"/>
  <c r="K18" i="32" s="1"/>
  <c r="D18" i="32"/>
  <c r="E18" i="32" s="1"/>
  <c r="B18" i="32"/>
  <c r="F18" i="32" s="1"/>
  <c r="J17" i="32"/>
  <c r="I17" i="32"/>
  <c r="G17" i="32"/>
  <c r="K17" i="32" s="1"/>
  <c r="F17" i="32"/>
  <c r="D17" i="32"/>
  <c r="E17" i="32" s="1"/>
  <c r="B17" i="32"/>
  <c r="C17" i="32" s="1"/>
  <c r="F24" i="32" l="1"/>
  <c r="F32" i="32"/>
  <c r="F40" i="32"/>
  <c r="F48" i="32"/>
  <c r="F56" i="32"/>
  <c r="F64" i="32"/>
  <c r="C18" i="32"/>
  <c r="C26" i="32"/>
  <c r="C34" i="32"/>
  <c r="C42" i="32"/>
  <c r="C50" i="32"/>
  <c r="C58" i="32"/>
  <c r="C23" i="32"/>
  <c r="C31" i="32"/>
  <c r="C39" i="32"/>
  <c r="C47" i="32"/>
  <c r="C55" i="32"/>
  <c r="C63" i="32"/>
  <c r="H21" i="32"/>
  <c r="H29" i="32"/>
  <c r="H37" i="32"/>
  <c r="H45" i="32"/>
  <c r="H53" i="32"/>
  <c r="H61" i="32"/>
  <c r="H50" i="32"/>
  <c r="H58" i="32"/>
  <c r="H42" i="32"/>
  <c r="E20" i="32"/>
  <c r="E28" i="32"/>
  <c r="E36" i="32"/>
  <c r="E44" i="32"/>
  <c r="E52" i="32"/>
  <c r="H26" i="32"/>
  <c r="H34" i="32"/>
  <c r="H18" i="32"/>
  <c r="E22" i="32"/>
  <c r="E38" i="32"/>
  <c r="C43" i="32"/>
  <c r="E46" i="32"/>
  <c r="C51" i="32"/>
  <c r="E54" i="32"/>
  <c r="C59" i="32"/>
  <c r="E62" i="32"/>
  <c r="C27" i="32"/>
  <c r="C35" i="32"/>
  <c r="H17" i="32"/>
  <c r="H25" i="32"/>
  <c r="F30" i="32"/>
  <c r="H33" i="32"/>
  <c r="H41" i="32"/>
  <c r="H49" i="32"/>
  <c r="C19" i="32"/>
</calcChain>
</file>

<file path=xl/sharedStrings.xml><?xml version="1.0" encoding="utf-8"?>
<sst xmlns="http://schemas.openxmlformats.org/spreadsheetml/2006/main" count="75" uniqueCount="69">
  <si>
    <t>FIAT</t>
  </si>
  <si>
    <t>ALFA ROMEO</t>
  </si>
  <si>
    <t>AUDI</t>
  </si>
  <si>
    <t>BMW</t>
  </si>
  <si>
    <t>FORD</t>
  </si>
  <si>
    <t>HONDA</t>
  </si>
  <si>
    <t>HYUNDAI</t>
  </si>
  <si>
    <t>KIA</t>
  </si>
  <si>
    <t>LAND ROVER</t>
  </si>
  <si>
    <t>MAZDA</t>
  </si>
  <si>
    <t>MERCEDES</t>
  </si>
  <si>
    <t>MITSUBISHI</t>
  </si>
  <si>
    <t>NISSAN</t>
  </si>
  <si>
    <t>OPEL</t>
  </si>
  <si>
    <t>PEUGEOT</t>
  </si>
  <si>
    <t>RENAULT</t>
  </si>
  <si>
    <t>SEAT</t>
  </si>
  <si>
    <t>SKODA</t>
  </si>
  <si>
    <t>SMART</t>
  </si>
  <si>
    <t>SUZUKI</t>
  </si>
  <si>
    <t>VOLKSWAGEN</t>
  </si>
  <si>
    <t>VOLVO</t>
  </si>
  <si>
    <t>FERRARI</t>
  </si>
  <si>
    <t>LAMBORGHINI</t>
  </si>
  <si>
    <t>MASERATI</t>
  </si>
  <si>
    <t>VAR. %</t>
  </si>
  <si>
    <t>%</t>
  </si>
  <si>
    <t>ITALY - NEW CAR REGISTRATIONS</t>
  </si>
  <si>
    <t xml:space="preserve">ITALIA - IMMATRICOLAZIONI AUTOVETTURE </t>
  </si>
  <si>
    <t>% CHG.</t>
  </si>
  <si>
    <t>JAGUAR</t>
  </si>
  <si>
    <t>MINI</t>
  </si>
  <si>
    <t>DACIA</t>
  </si>
  <si>
    <t>PORSCHE</t>
  </si>
  <si>
    <t>SUBARU</t>
  </si>
  <si>
    <t>Associazione Nazionale Filiera Industria Automobilistica</t>
  </si>
  <si>
    <t>JEEP</t>
  </si>
  <si>
    <t>LEXUS</t>
  </si>
  <si>
    <r>
      <t>dati provvisori</t>
    </r>
    <r>
      <rPr>
        <i/>
        <sz val="9"/>
        <color theme="4" tint="-0.249977111117893"/>
        <rFont val="Trebuchet MS"/>
        <family val="2"/>
      </rPr>
      <t>/provisional data</t>
    </r>
  </si>
  <si>
    <r>
      <t>MARCA/</t>
    </r>
    <r>
      <rPr>
        <b/>
        <i/>
        <sz val="10"/>
        <color theme="3"/>
        <rFont val="Trebuchet MS"/>
        <family val="2"/>
      </rPr>
      <t>MAKE</t>
    </r>
  </si>
  <si>
    <t>LANCIA</t>
  </si>
  <si>
    <t>DR</t>
  </si>
  <si>
    <t>TESLA</t>
  </si>
  <si>
    <t>CITROEN</t>
  </si>
  <si>
    <t>DS</t>
  </si>
  <si>
    <t>VW Group</t>
  </si>
  <si>
    <t>RENAULT Group</t>
  </si>
  <si>
    <t>TOYOTA Group</t>
  </si>
  <si>
    <t xml:space="preserve">TOYOTA </t>
  </si>
  <si>
    <t>BMW Group</t>
  </si>
  <si>
    <t>HYUNDAI Group</t>
  </si>
  <si>
    <t>DAIMLER Group</t>
  </si>
  <si>
    <t>JAGUAR LAND ROVER Group</t>
  </si>
  <si>
    <t>ALTRE</t>
  </si>
  <si>
    <t>TOTALE MERCATO</t>
  </si>
  <si>
    <t>STELLANTIS Group*</t>
  </si>
  <si>
    <t>Fonte: CED - Ministero delle Infrastrutture e della Mobilità sostenibili</t>
  </si>
  <si>
    <t>22/21</t>
  </si>
  <si>
    <t>CUPRA</t>
  </si>
  <si>
    <t>* Fino al 2020 Alfa Romeo, Fiat, Jeep e Lancia erano conteggiati nel Gruppo FCA, Citroen, DS, Opel e Peugeot nel Gruppo PSA</t>
  </si>
  <si>
    <t>www.anfia.it</t>
  </si>
  <si>
    <t>Sede di Torino: 10128 - Corso Galileo Ferraris, 61 - Tel. +39 011 55 46 511</t>
  </si>
  <si>
    <t>Area Studi e Statistiche: Tel. +39 011 55 46 524</t>
  </si>
  <si>
    <t>Sede di Roma: 00144 - Viale Pasteur, 10 - Tel. +39 06 54 22 14 93/4</t>
  </si>
  <si>
    <t>AGOSTO</t>
  </si>
  <si>
    <t>GENNAIO/AGOSTO</t>
  </si>
  <si>
    <t>AUGUST</t>
  </si>
  <si>
    <t>JANUARY/AUGUST</t>
  </si>
  <si>
    <t>I dati  rappresentano le risultanze dell'archivio nazionale dei veicoli al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</si>
</sst>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&quot;€&quot;\ * #,##0_-;\-&quot;€&quot;\ * #,##0_-;_-&quot;€&quot;\ * &quot;-&quot;_-;_-@_-"/>
    <numFmt numFmtId="165" formatCode="0.0"/>
    <numFmt numFmtId="166" formatCode="#,##0_);\(#,##0\)"/>
    <numFmt numFmtId="167" formatCode="#,##0_ ;\-#,##0\ "/>
    <numFmt numFmtId="168" formatCode="_-* #,##0_-;\-* #,##0_-;_-* &quot;-&quot;??_-;_-@_-"/>
    <numFmt numFmtId="169" formatCode="_(* #,##0_);_(* \(#,##0\);_(* &quot;-&quot;_);_(@_)"/>
    <numFmt numFmtId="170" formatCode="\+0.0;\-0.0"/>
  </numFmts>
  <fonts count="28">
    <font>
      <sz val="10"/>
      <name val="Gill Sans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8"/>
      <name val="Gill Sans"/>
    </font>
    <font>
      <sz val="10"/>
      <name val="Gill Sans"/>
    </font>
    <font>
      <b/>
      <sz val="9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i/>
      <sz val="9"/>
      <name val="Trebuchet MS"/>
      <family val="2"/>
    </font>
    <font>
      <sz val="8"/>
      <name val="Trebuchet MS"/>
      <family val="2"/>
    </font>
    <font>
      <sz val="10"/>
      <name val="Arial"/>
      <family val="2"/>
    </font>
    <font>
      <b/>
      <sz val="12"/>
      <color indexed="48"/>
      <name val="Trebuchet MS"/>
      <family val="2"/>
    </font>
    <font>
      <b/>
      <sz val="10"/>
      <name val="Arial"/>
      <family val="2"/>
    </font>
    <font>
      <b/>
      <sz val="10"/>
      <name val="Arial"/>
      <family val="2"/>
    </font>
    <font>
      <sz val="9"/>
      <name val="Gill Sans"/>
      <family val="2"/>
    </font>
    <font>
      <sz val="7.5"/>
      <name val="Gill Sans"/>
      <family val="2"/>
    </font>
    <font>
      <sz val="11"/>
      <color indexed="8"/>
      <name val="Calibri"/>
      <family val="2"/>
    </font>
    <font>
      <i/>
      <sz val="10"/>
      <color theme="3"/>
      <name val="Trebuchet MS"/>
      <family val="2"/>
    </font>
    <font>
      <b/>
      <sz val="10"/>
      <color theme="3"/>
      <name val="Trebuchet MS"/>
      <family val="2"/>
    </font>
    <font>
      <b/>
      <i/>
      <sz val="10"/>
      <color theme="3"/>
      <name val="Trebuchet MS"/>
      <family val="2"/>
    </font>
    <font>
      <b/>
      <sz val="12"/>
      <color theme="3"/>
      <name val="Trebuchet MS"/>
      <family val="2"/>
    </font>
    <font>
      <i/>
      <sz val="12"/>
      <color theme="3"/>
      <name val="Trebuchet MS"/>
      <family val="2"/>
    </font>
    <font>
      <sz val="10"/>
      <name val="Gill Sans"/>
      <family val="2"/>
    </font>
    <font>
      <sz val="9"/>
      <color theme="4" tint="-0.249977111117893"/>
      <name val="Trebuchet MS"/>
      <family val="2"/>
    </font>
    <font>
      <i/>
      <sz val="9"/>
      <color theme="4" tint="-0.249977111117893"/>
      <name val="Trebuchet MS"/>
      <family val="2"/>
    </font>
    <font>
      <b/>
      <sz val="8"/>
      <color theme="3"/>
      <name val="Barmeno-Regular"/>
    </font>
    <font>
      <sz val="8"/>
      <color theme="3"/>
      <name val="Barmeno-Regula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">
    <xf numFmtId="0" fontId="0" fillId="0" borderId="0"/>
    <xf numFmtId="169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3" fillId="0" borderId="0"/>
    <xf numFmtId="0" fontId="3" fillId="0" borderId="0"/>
    <xf numFmtId="0" fontId="5" fillId="0" borderId="0"/>
    <xf numFmtId="0" fontId="2" fillId="0" borderId="0"/>
    <xf numFmtId="164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43" fontId="17" fillId="0" borderId="0" applyFont="0" applyFill="0" applyBorder="0" applyAlignment="0" applyProtection="0"/>
    <xf numFmtId="0" fontId="23" fillId="0" borderId="0"/>
    <xf numFmtId="43" fontId="17" fillId="0" borderId="0" applyFont="0" applyFill="0" applyBorder="0" applyAlignment="0" applyProtection="0"/>
    <xf numFmtId="0" fontId="5" fillId="0" borderId="0"/>
  </cellStyleXfs>
  <cellXfs count="67">
    <xf numFmtId="0" fontId="0" fillId="0" borderId="0" xfId="0"/>
    <xf numFmtId="0" fontId="7" fillId="0" borderId="0" xfId="11" applyFont="1"/>
    <xf numFmtId="166" fontId="7" fillId="0" borderId="0" xfId="11" applyNumberFormat="1" applyFont="1"/>
    <xf numFmtId="0" fontId="15" fillId="0" borderId="0" xfId="11" applyFont="1"/>
    <xf numFmtId="0" fontId="16" fillId="0" borderId="0" xfId="11" applyFont="1"/>
    <xf numFmtId="167" fontId="7" fillId="0" borderId="0" xfId="11" applyNumberFormat="1" applyFont="1"/>
    <xf numFmtId="0" fontId="17" fillId="0" borderId="0" xfId="0" applyFont="1" applyAlignment="1">
      <alignment vertical="top" wrapText="1"/>
    </xf>
    <xf numFmtId="0" fontId="22" fillId="0" borderId="0" xfId="11" applyFont="1" applyAlignment="1">
      <alignment horizontal="left"/>
    </xf>
    <xf numFmtId="0" fontId="19" fillId="3" borderId="2" xfId="11" applyFont="1" applyFill="1" applyBorder="1" applyAlignment="1">
      <alignment horizontal="center"/>
    </xf>
    <xf numFmtId="0" fontId="20" fillId="3" borderId="1" xfId="11" applyFont="1" applyFill="1" applyBorder="1" applyAlignment="1">
      <alignment horizontal="center"/>
    </xf>
    <xf numFmtId="0" fontId="5" fillId="0" borderId="0" xfId="0" applyFont="1" applyAlignment="1">
      <alignment vertical="top" wrapText="1"/>
    </xf>
    <xf numFmtId="0" fontId="21" fillId="0" borderId="0" xfId="11" applyFont="1"/>
    <xf numFmtId="0" fontId="12" fillId="0" borderId="0" xfId="11" applyFont="1"/>
    <xf numFmtId="0" fontId="7" fillId="0" borderId="0" xfId="11" applyFont="1" applyAlignment="1">
      <alignment horizontal="center"/>
    </xf>
    <xf numFmtId="0" fontId="8" fillId="0" borderId="0" xfId="11" applyFont="1" applyAlignment="1">
      <alignment horizontal="left"/>
    </xf>
    <xf numFmtId="167" fontId="7" fillId="0" borderId="0" xfId="11" applyNumberFormat="1" applyFont="1" applyAlignment="1">
      <alignment horizontal="center"/>
    </xf>
    <xf numFmtId="0" fontId="18" fillId="0" borderId="0" xfId="11" applyFont="1" applyAlignment="1">
      <alignment horizontal="left"/>
    </xf>
    <xf numFmtId="0" fontId="10" fillId="0" borderId="0" xfId="11" applyFont="1"/>
    <xf numFmtId="0" fontId="24" fillId="0" borderId="0" xfId="11" applyFont="1" applyAlignment="1">
      <alignment horizontal="left"/>
    </xf>
    <xf numFmtId="168" fontId="7" fillId="0" borderId="0" xfId="11" applyNumberFormat="1" applyFont="1"/>
    <xf numFmtId="0" fontId="19" fillId="3" borderId="11" xfId="11" applyFont="1" applyFill="1" applyBorder="1" applyAlignment="1">
      <alignment horizontal="center"/>
    </xf>
    <xf numFmtId="0" fontId="20" fillId="3" borderId="13" xfId="11" applyFont="1" applyFill="1" applyBorder="1" applyAlignment="1">
      <alignment horizontal="center"/>
    </xf>
    <xf numFmtId="0" fontId="19" fillId="3" borderId="14" xfId="11" applyFont="1" applyFill="1" applyBorder="1" applyAlignment="1">
      <alignment horizontal="left"/>
    </xf>
    <xf numFmtId="0" fontId="19" fillId="3" borderId="15" xfId="11" applyFont="1" applyFill="1" applyBorder="1" applyAlignment="1">
      <alignment horizontal="center"/>
    </xf>
    <xf numFmtId="16" fontId="20" fillId="3" borderId="16" xfId="11" quotePrefix="1" applyNumberFormat="1" applyFont="1" applyFill="1" applyBorder="1" applyAlignment="1">
      <alignment horizontal="center"/>
    </xf>
    <xf numFmtId="0" fontId="9" fillId="0" borderId="17" xfId="0" applyFont="1" applyBorder="1" applyAlignment="1">
      <alignment vertical="center"/>
    </xf>
    <xf numFmtId="3" fontId="9" fillId="0" borderId="18" xfId="0" applyNumberFormat="1" applyFont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170" fontId="9" fillId="0" borderId="19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3" fontId="7" fillId="0" borderId="21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170" fontId="7" fillId="0" borderId="13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3" fontId="7" fillId="0" borderId="3" xfId="0" applyNumberFormat="1" applyFont="1" applyBorder="1" applyAlignment="1">
      <alignment vertical="center"/>
    </xf>
    <xf numFmtId="170" fontId="7" fillId="0" borderId="16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3" fontId="9" fillId="0" borderId="25" xfId="0" applyNumberFormat="1" applyFont="1" applyBorder="1" applyAlignment="1">
      <alignment vertical="center"/>
    </xf>
    <xf numFmtId="165" fontId="9" fillId="0" borderId="26" xfId="0" applyNumberFormat="1" applyFont="1" applyBorder="1" applyAlignment="1">
      <alignment vertical="center"/>
    </xf>
    <xf numFmtId="3" fontId="9" fillId="0" borderId="26" xfId="0" applyNumberFormat="1" applyFont="1" applyBorder="1" applyAlignment="1">
      <alignment vertical="center"/>
    </xf>
    <xf numFmtId="170" fontId="9" fillId="0" borderId="27" xfId="0" applyNumberFormat="1" applyFont="1" applyBorder="1" applyAlignment="1">
      <alignment vertical="center"/>
    </xf>
    <xf numFmtId="0" fontId="7" fillId="2" borderId="0" xfId="0" applyFont="1" applyFill="1" applyAlignment="1">
      <alignment horizontal="left" indent="1"/>
    </xf>
    <xf numFmtId="3" fontId="6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70" fontId="6" fillId="0" borderId="0" xfId="0" applyNumberFormat="1" applyFont="1" applyAlignment="1">
      <alignment vertical="center"/>
    </xf>
    <xf numFmtId="0" fontId="6" fillId="2" borderId="28" xfId="0" applyFont="1" applyFill="1" applyBorder="1" applyAlignment="1">
      <alignment horizontal="left" indent="1"/>
    </xf>
    <xf numFmtId="3" fontId="6" fillId="0" borderId="29" xfId="0" applyNumberFormat="1" applyFont="1" applyBorder="1" applyAlignment="1">
      <alignment vertical="center"/>
    </xf>
    <xf numFmtId="165" fontId="6" fillId="0" borderId="30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165" fontId="6" fillId="0" borderId="31" xfId="0" applyNumberFormat="1" applyFont="1" applyBorder="1" applyAlignment="1">
      <alignment vertical="center"/>
    </xf>
    <xf numFmtId="170" fontId="6" fillId="0" borderId="32" xfId="0" applyNumberFormat="1" applyFont="1" applyBorder="1" applyAlignment="1">
      <alignment vertical="center"/>
    </xf>
    <xf numFmtId="170" fontId="7" fillId="0" borderId="16" xfId="0" applyNumberFormat="1" applyFont="1" applyBorder="1" applyAlignment="1">
      <alignment horizontal="right" vertical="center"/>
    </xf>
    <xf numFmtId="170" fontId="9" fillId="0" borderId="19" xfId="0" applyNumberFormat="1" applyFont="1" applyBorder="1" applyAlignment="1">
      <alignment horizontal="right" vertical="center"/>
    </xf>
    <xf numFmtId="0" fontId="10" fillId="2" borderId="0" xfId="0" applyFont="1" applyFill="1" applyAlignment="1">
      <alignment horizontal="left" inden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1" fontId="19" fillId="3" borderId="8" xfId="11" applyNumberFormat="1" applyFont="1" applyFill="1" applyBorder="1" applyAlignment="1">
      <alignment horizontal="center"/>
    </xf>
    <xf numFmtId="1" fontId="19" fillId="3" borderId="9" xfId="11" applyNumberFormat="1" applyFont="1" applyFill="1" applyBorder="1" applyAlignment="1">
      <alignment horizontal="center"/>
    </xf>
    <xf numFmtId="1" fontId="19" fillId="3" borderId="10" xfId="11" applyNumberFormat="1" applyFont="1" applyFill="1" applyBorder="1" applyAlignment="1">
      <alignment horizontal="center"/>
    </xf>
    <xf numFmtId="1" fontId="20" fillId="3" borderId="12" xfId="11" applyNumberFormat="1" applyFont="1" applyFill="1" applyBorder="1" applyAlignment="1">
      <alignment horizontal="center"/>
    </xf>
    <xf numFmtId="1" fontId="20" fillId="3" borderId="6" xfId="11" applyNumberFormat="1" applyFont="1" applyFill="1" applyBorder="1" applyAlignment="1">
      <alignment horizontal="center"/>
    </xf>
    <xf numFmtId="1" fontId="20" fillId="3" borderId="7" xfId="11" applyNumberFormat="1" applyFont="1" applyFill="1" applyBorder="1" applyAlignment="1">
      <alignment horizontal="center"/>
    </xf>
  </cellXfs>
  <cellStyles count="26">
    <cellStyle name="Migliaia [0] 2" xfId="1" xr:uid="{00000000-0005-0000-0000-000001000000}"/>
    <cellStyle name="Migliaia [0] 2 2" xfId="15" xr:uid="{00000000-0005-0000-0000-000002000000}"/>
    <cellStyle name="Migliaia [0] 3" xfId="2" xr:uid="{00000000-0005-0000-0000-000003000000}"/>
    <cellStyle name="Migliaia [0] 3 2" xfId="16" xr:uid="{00000000-0005-0000-0000-000004000000}"/>
    <cellStyle name="Migliaia [0] 4" xfId="3" xr:uid="{00000000-0005-0000-0000-000005000000}"/>
    <cellStyle name="Migliaia [0] 4 2" xfId="17" xr:uid="{00000000-0005-0000-0000-000006000000}"/>
    <cellStyle name="Migliaia [0] 5" xfId="14" xr:uid="{00000000-0005-0000-0000-000007000000}"/>
    <cellStyle name="Migliaia 2" xfId="4" xr:uid="{00000000-0005-0000-0000-000008000000}"/>
    <cellStyle name="Migliaia 2 2" xfId="5" xr:uid="{00000000-0005-0000-0000-000009000000}"/>
    <cellStyle name="Migliaia 2 2 2" xfId="19" xr:uid="{00000000-0005-0000-0000-00000A000000}"/>
    <cellStyle name="Migliaia 2 3" xfId="24" xr:uid="{00000000-0005-0000-0000-00000B000000}"/>
    <cellStyle name="Migliaia 2 4" xfId="18" xr:uid="{00000000-0005-0000-0000-00000C000000}"/>
    <cellStyle name="Migliaia 3" xfId="6" xr:uid="{00000000-0005-0000-0000-00000D000000}"/>
    <cellStyle name="Migliaia 3 2" xfId="20" xr:uid="{00000000-0005-0000-0000-00000E000000}"/>
    <cellStyle name="Migliaia 4" xfId="22" xr:uid="{00000000-0005-0000-0000-00000F000000}"/>
    <cellStyle name="Migliaia 5" xfId="13" xr:uid="{00000000-0005-0000-0000-000010000000}"/>
    <cellStyle name="Normale" xfId="0" builtinId="0"/>
    <cellStyle name="Normale 2" xfId="7" xr:uid="{00000000-0005-0000-0000-000012000000}"/>
    <cellStyle name="Normale 2 2" xfId="8" xr:uid="{00000000-0005-0000-0000-000013000000}"/>
    <cellStyle name="Normale 2_top 10" xfId="9" xr:uid="{00000000-0005-0000-0000-000014000000}"/>
    <cellStyle name="Normale 3" xfId="10" xr:uid="{00000000-0005-0000-0000-000015000000}"/>
    <cellStyle name="Normale 3 2" xfId="23" xr:uid="{00000000-0005-0000-0000-000016000000}"/>
    <cellStyle name="Normale 3 3" xfId="25" xr:uid="{00000000-0005-0000-0000-000017000000}"/>
    <cellStyle name="Normale 4" xfId="21" xr:uid="{00000000-0005-0000-0000-000018000000}"/>
    <cellStyle name="Normale_Immat gennaio 1996" xfId="11" xr:uid="{00000000-0005-0000-0000-000019000000}"/>
    <cellStyle name="Valuta (0)_Trend2001.xls Grafico 1" xfId="12" xr:uid="{00000000-0005-0000-0000-00001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161925</xdr:rowOff>
        </xdr:from>
        <xdr:to>
          <xdr:col>1</xdr:col>
          <xdr:colOff>133350</xdr:colOff>
          <xdr:row>3</xdr:row>
          <xdr:rowOff>28575</xdr:rowOff>
        </xdr:to>
        <xdr:sp macro="" textlink="">
          <xdr:nvSpPr>
            <xdr:cNvPr id="176129" name="Object 1" hidden="1">
              <a:extLst>
                <a:ext uri="{63B3BB69-23CF-44E3-9099-C40C66FF867C}">
                  <a14:compatExt spid="_x0000_s176129"/>
                </a:ext>
                <a:ext uri="{FF2B5EF4-FFF2-40B4-BE49-F238E27FC236}">
                  <a16:creationId xmlns:a16="http://schemas.microsoft.com/office/drawing/2014/main" id="{00000000-0008-0000-0000-000001B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114300</xdr:colOff>
      <xdr:row>0</xdr:row>
      <xdr:rowOff>106680</xdr:rowOff>
    </xdr:from>
    <xdr:to>
      <xdr:col>10</xdr:col>
      <xdr:colOff>487680</xdr:colOff>
      <xdr:row>6</xdr:row>
      <xdr:rowOff>0</xdr:rowOff>
    </xdr:to>
    <xdr:pic>
      <xdr:nvPicPr>
        <xdr:cNvPr id="6" name="Picture 5" descr="Logo ANFIA PANTO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00" y="106680"/>
          <a:ext cx="170688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2-MERCATO%20ITALIA\1_MERCATO%20ITALIA_VETTURE%20-%20DATI%20MCTC\B_COMUNICATO%20STAMPA%20VETTURE%20%20MENSILE\2022\2022_08\Autovetture%20-%20tabelle%20comunicato%20stamp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82022"/>
      <sheetName val="Best sellers -Top 10 082022"/>
      <sheetName val="Monthly trend"/>
      <sheetName val="Monthly trend by make 2022"/>
      <sheetName val="Monthly trend by make 2021"/>
      <sheetName val="Monthly trend by make 2019"/>
      <sheetName val="Changes in ownership"/>
    </sheetNames>
    <sheetDataSet>
      <sheetData sheetId="0"/>
      <sheetData sheetId="1"/>
      <sheetData sheetId="2"/>
      <sheetData sheetId="3">
        <row r="17">
          <cell r="I17">
            <v>25405</v>
          </cell>
          <cell r="N17">
            <v>319180</v>
          </cell>
        </row>
        <row r="18">
          <cell r="I18">
            <v>10724</v>
          </cell>
          <cell r="N18">
            <v>124679</v>
          </cell>
        </row>
        <row r="19">
          <cell r="I19">
            <v>3755</v>
          </cell>
          <cell r="N19">
            <v>49517</v>
          </cell>
        </row>
        <row r="20">
          <cell r="I20">
            <v>3345</v>
          </cell>
          <cell r="N20">
            <v>38519</v>
          </cell>
        </row>
        <row r="21">
          <cell r="I21">
            <v>1635</v>
          </cell>
          <cell r="N21">
            <v>34342</v>
          </cell>
        </row>
        <row r="22">
          <cell r="I22">
            <v>1965</v>
          </cell>
          <cell r="N22">
            <v>31598</v>
          </cell>
        </row>
        <row r="23">
          <cell r="I23">
            <v>2830</v>
          </cell>
          <cell r="N23">
            <v>27414</v>
          </cell>
        </row>
        <row r="24">
          <cell r="I24">
            <v>810</v>
          </cell>
          <cell r="N24">
            <v>7939</v>
          </cell>
        </row>
        <row r="25">
          <cell r="I25">
            <v>164</v>
          </cell>
          <cell r="N25">
            <v>3805</v>
          </cell>
        </row>
        <row r="26">
          <cell r="I26">
            <v>177</v>
          </cell>
          <cell r="N26">
            <v>1367</v>
          </cell>
        </row>
        <row r="27">
          <cell r="I27">
            <v>12027</v>
          </cell>
          <cell r="N27">
            <v>141481</v>
          </cell>
        </row>
        <row r="28">
          <cell r="I28">
            <v>5685</v>
          </cell>
          <cell r="N28">
            <v>69236</v>
          </cell>
        </row>
        <row r="29">
          <cell r="I29">
            <v>3428</v>
          </cell>
          <cell r="N29">
            <v>34362</v>
          </cell>
        </row>
        <row r="30">
          <cell r="I30">
            <v>1596</v>
          </cell>
          <cell r="N30">
            <v>16251</v>
          </cell>
        </row>
        <row r="31">
          <cell r="I31">
            <v>474</v>
          </cell>
          <cell r="N31">
            <v>9763</v>
          </cell>
        </row>
        <row r="32">
          <cell r="I32">
            <v>563</v>
          </cell>
          <cell r="N32">
            <v>7465</v>
          </cell>
        </row>
        <row r="33">
          <cell r="I33">
            <v>272</v>
          </cell>
          <cell r="N33">
            <v>4170</v>
          </cell>
        </row>
        <row r="34">
          <cell r="I34">
            <v>9</v>
          </cell>
          <cell r="N34">
            <v>234</v>
          </cell>
        </row>
        <row r="35">
          <cell r="I35">
            <v>5615</v>
          </cell>
          <cell r="N35">
            <v>83348</v>
          </cell>
        </row>
        <row r="36">
          <cell r="I36">
            <v>2993</v>
          </cell>
          <cell r="N36">
            <v>45580</v>
          </cell>
        </row>
        <row r="37">
          <cell r="I37">
            <v>2622</v>
          </cell>
          <cell r="N37">
            <v>37768</v>
          </cell>
        </row>
        <row r="38">
          <cell r="I38">
            <v>4701</v>
          </cell>
          <cell r="N38">
            <v>59733</v>
          </cell>
        </row>
        <row r="39">
          <cell r="I39">
            <v>4468</v>
          </cell>
          <cell r="N39">
            <v>57554</v>
          </cell>
        </row>
        <row r="40">
          <cell r="I40">
            <v>233</v>
          </cell>
          <cell r="N40">
            <v>2179</v>
          </cell>
        </row>
        <row r="41">
          <cell r="I41">
            <v>4706</v>
          </cell>
          <cell r="N41">
            <v>53673</v>
          </cell>
        </row>
        <row r="42">
          <cell r="I42">
            <v>2261</v>
          </cell>
          <cell r="N42">
            <v>27345</v>
          </cell>
        </row>
        <row r="43">
          <cell r="I43">
            <v>2445</v>
          </cell>
          <cell r="N43">
            <v>26328</v>
          </cell>
        </row>
        <row r="44">
          <cell r="I44">
            <v>5412</v>
          </cell>
          <cell r="N44">
            <v>51364</v>
          </cell>
        </row>
        <row r="45">
          <cell r="I45">
            <v>3186</v>
          </cell>
          <cell r="N45">
            <v>40606</v>
          </cell>
        </row>
        <row r="46">
          <cell r="I46">
            <v>2257</v>
          </cell>
          <cell r="N46">
            <v>30345</v>
          </cell>
        </row>
        <row r="47">
          <cell r="I47">
            <v>929</v>
          </cell>
          <cell r="N47">
            <v>10261</v>
          </cell>
        </row>
        <row r="48">
          <cell r="I48">
            <v>2394</v>
          </cell>
          <cell r="N48">
            <v>31192</v>
          </cell>
        </row>
        <row r="49">
          <cell r="I49">
            <v>2260</v>
          </cell>
          <cell r="N49">
            <v>28129</v>
          </cell>
        </row>
        <row r="50">
          <cell r="I50">
            <v>134</v>
          </cell>
          <cell r="N50">
            <v>3063</v>
          </cell>
        </row>
        <row r="51">
          <cell r="I51">
            <v>867</v>
          </cell>
          <cell r="N51">
            <v>13199</v>
          </cell>
        </row>
        <row r="52">
          <cell r="I52">
            <v>1417</v>
          </cell>
          <cell r="N52">
            <v>17428</v>
          </cell>
        </row>
        <row r="53">
          <cell r="I53">
            <v>2078</v>
          </cell>
          <cell r="N53">
            <v>13658</v>
          </cell>
        </row>
        <row r="54">
          <cell r="I54">
            <v>673</v>
          </cell>
          <cell r="N54">
            <v>8725</v>
          </cell>
        </row>
        <row r="55">
          <cell r="I55">
            <v>662</v>
          </cell>
          <cell r="N55">
            <v>6947</v>
          </cell>
        </row>
        <row r="56">
          <cell r="I56">
            <v>547</v>
          </cell>
          <cell r="N56">
            <v>5354</v>
          </cell>
        </row>
        <row r="57">
          <cell r="I57">
            <v>115</v>
          </cell>
          <cell r="N57">
            <v>1593</v>
          </cell>
        </row>
        <row r="58">
          <cell r="I58">
            <v>519</v>
          </cell>
          <cell r="N58">
            <v>5778</v>
          </cell>
        </row>
        <row r="59">
          <cell r="I59">
            <v>343</v>
          </cell>
          <cell r="N59">
            <v>5200</v>
          </cell>
        </row>
        <row r="60">
          <cell r="I60">
            <v>100</v>
          </cell>
          <cell r="N60">
            <v>2688</v>
          </cell>
        </row>
        <row r="61">
          <cell r="I61">
            <v>142</v>
          </cell>
          <cell r="N61">
            <v>1761</v>
          </cell>
        </row>
        <row r="62">
          <cell r="I62">
            <v>103</v>
          </cell>
          <cell r="N62">
            <v>1098</v>
          </cell>
        </row>
        <row r="63">
          <cell r="I63">
            <v>31</v>
          </cell>
          <cell r="N63">
            <v>495</v>
          </cell>
        </row>
        <row r="64">
          <cell r="I64">
            <v>809</v>
          </cell>
          <cell r="N64">
            <v>7490</v>
          </cell>
        </row>
        <row r="66">
          <cell r="I66">
            <v>71190</v>
          </cell>
          <cell r="N66">
            <v>865044</v>
          </cell>
        </row>
      </sheetData>
      <sheetData sheetId="4">
        <row r="17">
          <cell r="I17">
            <v>21723</v>
          </cell>
          <cell r="AF17">
            <v>413763</v>
          </cell>
        </row>
        <row r="18">
          <cell r="I18">
            <v>9339</v>
          </cell>
          <cell r="AF18">
            <v>164505</v>
          </cell>
        </row>
        <row r="19">
          <cell r="I19">
            <v>2892</v>
          </cell>
          <cell r="AF19">
            <v>65631</v>
          </cell>
        </row>
        <row r="20">
          <cell r="I20">
            <v>1733</v>
          </cell>
          <cell r="AF20">
            <v>50339</v>
          </cell>
        </row>
        <row r="21">
          <cell r="I21">
            <v>3410</v>
          </cell>
          <cell r="AF21">
            <v>46892</v>
          </cell>
        </row>
        <row r="22">
          <cell r="I22">
            <v>1499</v>
          </cell>
          <cell r="AF22">
            <v>42209</v>
          </cell>
        </row>
        <row r="23">
          <cell r="I23">
            <v>2057</v>
          </cell>
          <cell r="AF23">
            <v>32304</v>
          </cell>
        </row>
        <row r="24">
          <cell r="I24">
            <v>473</v>
          </cell>
          <cell r="AF24">
            <v>7677</v>
          </cell>
        </row>
        <row r="25">
          <cell r="I25">
            <v>257</v>
          </cell>
          <cell r="AF25">
            <v>3088</v>
          </cell>
        </row>
        <row r="26">
          <cell r="I26">
            <v>63</v>
          </cell>
          <cell r="AF26">
            <v>1118</v>
          </cell>
        </row>
        <row r="27">
          <cell r="I27">
            <v>10872</v>
          </cell>
          <cell r="AF27">
            <v>180662</v>
          </cell>
        </row>
        <row r="28">
          <cell r="I28">
            <v>5721</v>
          </cell>
          <cell r="AF28">
            <v>92713</v>
          </cell>
        </row>
        <row r="29">
          <cell r="I29">
            <v>2427</v>
          </cell>
          <cell r="AF29">
            <v>43349</v>
          </cell>
        </row>
        <row r="30">
          <cell r="I30">
            <v>1187</v>
          </cell>
          <cell r="AF30">
            <v>20265</v>
          </cell>
        </row>
        <row r="31">
          <cell r="I31">
            <v>1035</v>
          </cell>
          <cell r="AF31">
            <v>16202</v>
          </cell>
        </row>
        <row r="32">
          <cell r="I32">
            <v>349</v>
          </cell>
          <cell r="AF32">
            <v>4033</v>
          </cell>
        </row>
        <row r="33">
          <cell r="I33">
            <v>147</v>
          </cell>
          <cell r="AF33">
            <v>3878</v>
          </cell>
        </row>
        <row r="34">
          <cell r="I34">
            <v>6</v>
          </cell>
          <cell r="AF34">
            <v>222</v>
          </cell>
        </row>
        <row r="35">
          <cell r="I35">
            <v>6847</v>
          </cell>
          <cell r="AF35">
            <v>90096</v>
          </cell>
        </row>
        <row r="36">
          <cell r="I36">
            <v>2562</v>
          </cell>
          <cell r="AF36">
            <v>38285</v>
          </cell>
        </row>
        <row r="37">
          <cell r="I37">
            <v>4285</v>
          </cell>
          <cell r="AF37">
            <v>51811</v>
          </cell>
        </row>
        <row r="38">
          <cell r="I38">
            <v>4141</v>
          </cell>
          <cell r="AF38">
            <v>64180</v>
          </cell>
        </row>
        <row r="39">
          <cell r="I39">
            <v>3997</v>
          </cell>
          <cell r="AF39">
            <v>61005</v>
          </cell>
        </row>
        <row r="40">
          <cell r="I40">
            <v>144</v>
          </cell>
          <cell r="AF40">
            <v>3175</v>
          </cell>
        </row>
        <row r="41">
          <cell r="I41">
            <v>5199</v>
          </cell>
          <cell r="AF41">
            <v>59399</v>
          </cell>
        </row>
        <row r="42">
          <cell r="I42">
            <v>2892</v>
          </cell>
          <cell r="AF42">
            <v>29151</v>
          </cell>
        </row>
        <row r="43">
          <cell r="I43">
            <v>2307</v>
          </cell>
          <cell r="AF43">
            <v>30248</v>
          </cell>
        </row>
        <row r="44">
          <cell r="I44">
            <v>4524</v>
          </cell>
          <cell r="AF44">
            <v>62075</v>
          </cell>
        </row>
        <row r="45">
          <cell r="I45">
            <v>2963</v>
          </cell>
          <cell r="AF45">
            <v>50057</v>
          </cell>
        </row>
        <row r="46">
          <cell r="I46">
            <v>2262</v>
          </cell>
          <cell r="AF46">
            <v>37318</v>
          </cell>
        </row>
        <row r="47">
          <cell r="I47">
            <v>701</v>
          </cell>
          <cell r="AF47">
            <v>12739</v>
          </cell>
        </row>
        <row r="48">
          <cell r="I48">
            <v>1827</v>
          </cell>
          <cell r="AF48">
            <v>39130</v>
          </cell>
        </row>
        <row r="49">
          <cell r="I49">
            <v>1656</v>
          </cell>
          <cell r="AF49">
            <v>34579</v>
          </cell>
        </row>
        <row r="50">
          <cell r="I50">
            <v>171</v>
          </cell>
          <cell r="AF50">
            <v>4551</v>
          </cell>
        </row>
        <row r="51">
          <cell r="I51">
            <v>1754</v>
          </cell>
          <cell r="AF51">
            <v>28269</v>
          </cell>
        </row>
        <row r="52">
          <cell r="I52">
            <v>1544</v>
          </cell>
          <cell r="AF52">
            <v>18751</v>
          </cell>
        </row>
        <row r="53">
          <cell r="I53">
            <v>385</v>
          </cell>
          <cell r="AF53">
            <v>4715</v>
          </cell>
        </row>
        <row r="54">
          <cell r="I54">
            <v>638</v>
          </cell>
          <cell r="AF54">
            <v>14121</v>
          </cell>
        </row>
        <row r="55">
          <cell r="I55">
            <v>541</v>
          </cell>
          <cell r="AF55">
            <v>11800</v>
          </cell>
        </row>
        <row r="56">
          <cell r="I56">
            <v>396</v>
          </cell>
          <cell r="AF56">
            <v>8647</v>
          </cell>
        </row>
        <row r="57">
          <cell r="I57">
            <v>145</v>
          </cell>
          <cell r="AF57">
            <v>3153</v>
          </cell>
        </row>
        <row r="58">
          <cell r="I58">
            <v>606</v>
          </cell>
          <cell r="AF58">
            <v>8462</v>
          </cell>
        </row>
        <row r="59">
          <cell r="I59">
            <v>302</v>
          </cell>
          <cell r="AF59">
            <v>4180</v>
          </cell>
        </row>
        <row r="60">
          <cell r="I60">
            <v>308</v>
          </cell>
          <cell r="AF60">
            <v>3453</v>
          </cell>
        </row>
        <row r="61">
          <cell r="I61">
            <v>212</v>
          </cell>
          <cell r="AF61">
            <v>2868</v>
          </cell>
        </row>
        <row r="62">
          <cell r="I62">
            <v>107</v>
          </cell>
          <cell r="AF62">
            <v>1531</v>
          </cell>
        </row>
        <row r="63">
          <cell r="I63">
            <v>27</v>
          </cell>
          <cell r="AF63">
            <v>435</v>
          </cell>
        </row>
        <row r="64">
          <cell r="I64">
            <v>247</v>
          </cell>
          <cell r="AF64">
            <v>2426</v>
          </cell>
        </row>
        <row r="66">
          <cell r="I66">
            <v>64767</v>
          </cell>
          <cell r="AF66">
            <v>1060373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nfia.it/" TargetMode="External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K79"/>
  <sheetViews>
    <sheetView showGridLines="0" tabSelected="1" view="pageBreakPreview" zoomScale="60" zoomScaleNormal="100" workbookViewId="0">
      <selection sqref="A1:K76"/>
    </sheetView>
  </sheetViews>
  <sheetFormatPr defaultColWidth="25.7109375" defaultRowHeight="15"/>
  <cols>
    <col min="1" max="1" width="20.85546875" style="1" customWidth="1"/>
    <col min="2" max="5" width="9.28515625" style="1" customWidth="1"/>
    <col min="6" max="6" width="10" style="1" customWidth="1"/>
    <col min="7" max="7" width="10.7109375" style="1" bestFit="1" customWidth="1"/>
    <col min="8" max="8" width="9.28515625" style="1" customWidth="1"/>
    <col min="9" max="9" width="10.7109375" style="1" bestFit="1" customWidth="1"/>
    <col min="10" max="10" width="9.28515625" style="1" customWidth="1"/>
    <col min="11" max="11" width="10" style="1" customWidth="1"/>
    <col min="12" max="16384" width="25.7109375" style="1"/>
  </cols>
  <sheetData>
    <row r="7" spans="1:11">
      <c r="H7" s="6"/>
      <c r="I7" s="10"/>
    </row>
    <row r="8" spans="1:11">
      <c r="H8" s="10"/>
      <c r="I8" s="10"/>
    </row>
    <row r="9" spans="1:11" ht="18">
      <c r="A9" s="11" t="s">
        <v>28</v>
      </c>
      <c r="B9" s="12"/>
      <c r="C9" s="12"/>
      <c r="D9" s="12"/>
      <c r="E9" s="12"/>
      <c r="F9" s="12"/>
      <c r="H9" s="10"/>
      <c r="I9" s="10"/>
    </row>
    <row r="10" spans="1:11" ht="18">
      <c r="A10" s="7" t="s">
        <v>27</v>
      </c>
      <c r="B10" s="13"/>
      <c r="C10" s="13"/>
      <c r="D10" s="13"/>
      <c r="E10" s="13"/>
      <c r="F10" s="13"/>
      <c r="H10" s="10"/>
      <c r="I10" s="10"/>
    </row>
    <row r="11" spans="1:11">
      <c r="A11" s="14"/>
      <c r="B11" s="15"/>
      <c r="C11" s="13"/>
      <c r="E11" s="13"/>
      <c r="F11" s="13"/>
      <c r="G11" s="19"/>
      <c r="H11" s="10"/>
      <c r="I11" s="19"/>
    </row>
    <row r="12" spans="1:11">
      <c r="A12" s="18" t="s">
        <v>38</v>
      </c>
      <c r="B12" s="15"/>
      <c r="C12" s="13"/>
      <c r="D12" s="13"/>
      <c r="E12" s="13"/>
      <c r="F12" s="13"/>
      <c r="H12" s="10"/>
      <c r="I12" s="10"/>
    </row>
    <row r="13" spans="1:11" ht="15.75" thickBot="1">
      <c r="A13" s="18"/>
      <c r="B13" s="15"/>
      <c r="C13" s="13"/>
      <c r="D13" s="13"/>
      <c r="E13" s="13"/>
      <c r="F13" s="13"/>
      <c r="H13" s="10"/>
      <c r="I13" s="10"/>
    </row>
    <row r="14" spans="1:11" ht="15.75">
      <c r="A14" s="16"/>
      <c r="B14" s="61" t="s">
        <v>64</v>
      </c>
      <c r="C14" s="62"/>
      <c r="D14" s="62"/>
      <c r="E14" s="63"/>
      <c r="F14" s="20" t="s">
        <v>25</v>
      </c>
      <c r="G14" s="61" t="s">
        <v>65</v>
      </c>
      <c r="H14" s="62"/>
      <c r="I14" s="62"/>
      <c r="J14" s="63"/>
      <c r="K14" s="20" t="s">
        <v>25</v>
      </c>
    </row>
    <row r="15" spans="1:11" ht="16.5" thickBot="1">
      <c r="A15" s="16"/>
      <c r="B15" s="64" t="s">
        <v>66</v>
      </c>
      <c r="C15" s="65"/>
      <c r="D15" s="65"/>
      <c r="E15" s="66"/>
      <c r="F15" s="21" t="s">
        <v>29</v>
      </c>
      <c r="G15" s="64" t="s">
        <v>67</v>
      </c>
      <c r="H15" s="65"/>
      <c r="I15" s="65"/>
      <c r="J15" s="66"/>
      <c r="K15" s="21" t="s">
        <v>29</v>
      </c>
    </row>
    <row r="16" spans="1:11" ht="15.75">
      <c r="A16" s="22" t="s">
        <v>39</v>
      </c>
      <c r="B16" s="23">
        <v>2022</v>
      </c>
      <c r="C16" s="9" t="s">
        <v>26</v>
      </c>
      <c r="D16" s="8">
        <v>2021</v>
      </c>
      <c r="E16" s="9" t="s">
        <v>26</v>
      </c>
      <c r="F16" s="24" t="s">
        <v>57</v>
      </c>
      <c r="G16" s="23">
        <v>2022</v>
      </c>
      <c r="H16" s="9" t="s">
        <v>26</v>
      </c>
      <c r="I16" s="8">
        <v>2021</v>
      </c>
      <c r="J16" s="9" t="s">
        <v>26</v>
      </c>
      <c r="K16" s="24" t="s">
        <v>57</v>
      </c>
    </row>
    <row r="17" spans="1:11">
      <c r="A17" s="25" t="s">
        <v>55</v>
      </c>
      <c r="B17" s="26">
        <f>'[1]Monthly trend by make 2022'!I17</f>
        <v>25405</v>
      </c>
      <c r="C17" s="27">
        <f t="shared" ref="C17:C64" si="0">B17/B$66*100</f>
        <v>35.686191880882149</v>
      </c>
      <c r="D17" s="28">
        <f>'[1]Monthly trend by make 2021'!I17</f>
        <v>21723</v>
      </c>
      <c r="E17" s="27">
        <f t="shared" ref="E17:E64" si="1">D17/D$66*100</f>
        <v>33.540228820232528</v>
      </c>
      <c r="F17" s="29">
        <f t="shared" ref="F17:F64" si="2">(B17-D17)/D17*100</f>
        <v>16.949776734336876</v>
      </c>
      <c r="G17" s="26">
        <f>'[1]Monthly trend by make 2022'!N17</f>
        <v>319180</v>
      </c>
      <c r="H17" s="27">
        <f t="shared" ref="H17:H64" si="3">G17/G$66*100</f>
        <v>36.897545095971992</v>
      </c>
      <c r="I17" s="28">
        <f>'[1]Monthly trend by make 2021'!AF17</f>
        <v>413763</v>
      </c>
      <c r="J17" s="27">
        <f t="shared" ref="J17:J64" si="4">I17/I$66*100</f>
        <v>39.020514479338871</v>
      </c>
      <c r="K17" s="29">
        <f t="shared" ref="K17:K64" si="5">(G17-I17)/I17*100</f>
        <v>-22.859221341685938</v>
      </c>
    </row>
    <row r="18" spans="1:11">
      <c r="A18" s="30" t="s">
        <v>0</v>
      </c>
      <c r="B18" s="31">
        <f>'[1]Monthly trend by make 2022'!I18</f>
        <v>10724</v>
      </c>
      <c r="C18" s="32">
        <f t="shared" si="0"/>
        <v>15.063913470993118</v>
      </c>
      <c r="D18" s="33">
        <f>'[1]Monthly trend by make 2021'!I18</f>
        <v>9339</v>
      </c>
      <c r="E18" s="32">
        <f t="shared" si="1"/>
        <v>14.419380239937004</v>
      </c>
      <c r="F18" s="34">
        <f t="shared" si="2"/>
        <v>14.830281614733911</v>
      </c>
      <c r="G18" s="31">
        <f>'[1]Monthly trend by make 2022'!N18</f>
        <v>124679</v>
      </c>
      <c r="H18" s="32">
        <f t="shared" si="3"/>
        <v>14.41302407738797</v>
      </c>
      <c r="I18" s="33">
        <f>'[1]Monthly trend by make 2021'!AF18</f>
        <v>164505</v>
      </c>
      <c r="J18" s="32">
        <f t="shared" si="4"/>
        <v>15.513880492996332</v>
      </c>
      <c r="K18" s="34">
        <f t="shared" si="5"/>
        <v>-24.209598492447036</v>
      </c>
    </row>
    <row r="19" spans="1:11">
      <c r="A19" s="30" t="s">
        <v>14</v>
      </c>
      <c r="B19" s="31">
        <f>'[1]Monthly trend by make 2022'!I19</f>
        <v>3755</v>
      </c>
      <c r="C19" s="32">
        <f t="shared" si="0"/>
        <v>5.2746172215198763</v>
      </c>
      <c r="D19" s="33">
        <f>'[1]Monthly trend by make 2021'!I19</f>
        <v>2892</v>
      </c>
      <c r="E19" s="32">
        <f t="shared" si="1"/>
        <v>4.4652369262124232</v>
      </c>
      <c r="F19" s="34">
        <f t="shared" si="2"/>
        <v>29.840940525587829</v>
      </c>
      <c r="G19" s="31">
        <f>'[1]Monthly trend by make 2022'!N19</f>
        <v>49517</v>
      </c>
      <c r="H19" s="32">
        <f t="shared" si="3"/>
        <v>5.7242174964510477</v>
      </c>
      <c r="I19" s="33">
        <f>'[1]Monthly trend by make 2021'!AF19</f>
        <v>65631</v>
      </c>
      <c r="J19" s="32">
        <f t="shared" si="4"/>
        <v>6.1894257963942874</v>
      </c>
      <c r="K19" s="34">
        <f t="shared" si="5"/>
        <v>-24.552421873809632</v>
      </c>
    </row>
    <row r="20" spans="1:11">
      <c r="A20" s="30" t="s">
        <v>43</v>
      </c>
      <c r="B20" s="31">
        <f>'[1]Monthly trend by make 2022'!I20</f>
        <v>3345</v>
      </c>
      <c r="C20" s="32">
        <f t="shared" si="0"/>
        <v>4.698693636746734</v>
      </c>
      <c r="D20" s="33">
        <f>'[1]Monthly trend by make 2021'!I20</f>
        <v>1733</v>
      </c>
      <c r="E20" s="32">
        <f t="shared" si="1"/>
        <v>2.675745364151497</v>
      </c>
      <c r="F20" s="34">
        <f>(B20-D20)/D20*100</f>
        <v>93.017888055395275</v>
      </c>
      <c r="G20" s="31">
        <f>'[1]Monthly trend by make 2022'!N20</f>
        <v>38519</v>
      </c>
      <c r="H20" s="32">
        <f t="shared" si="3"/>
        <v>4.452837081119573</v>
      </c>
      <c r="I20" s="33">
        <f>'[1]Monthly trend by make 2021'!AF20</f>
        <v>50339</v>
      </c>
      <c r="J20" s="32">
        <f t="shared" si="4"/>
        <v>4.7472917548824798</v>
      </c>
      <c r="K20" s="34">
        <f>(G20-I20)/I20*100</f>
        <v>-23.480800174814757</v>
      </c>
    </row>
    <row r="21" spans="1:11">
      <c r="A21" s="30" t="s">
        <v>36</v>
      </c>
      <c r="B21" s="31">
        <f>'[1]Monthly trend by make 2022'!I21</f>
        <v>1635</v>
      </c>
      <c r="C21" s="32">
        <f t="shared" si="0"/>
        <v>2.2966708807416771</v>
      </c>
      <c r="D21" s="33">
        <f>'[1]Monthly trend by make 2021'!I21</f>
        <v>3410</v>
      </c>
      <c r="E21" s="32">
        <f t="shared" si="1"/>
        <v>5.2650269427331819</v>
      </c>
      <c r="F21" s="34">
        <f>(B21-D21)/D21*100</f>
        <v>-52.05278592375366</v>
      </c>
      <c r="G21" s="31">
        <f>'[1]Monthly trend by make 2022'!N21</f>
        <v>34342</v>
      </c>
      <c r="H21" s="32">
        <f t="shared" si="3"/>
        <v>3.9699714696593467</v>
      </c>
      <c r="I21" s="33">
        <f>'[1]Monthly trend by make 2021'!AF21</f>
        <v>46892</v>
      </c>
      <c r="J21" s="32">
        <f t="shared" si="4"/>
        <v>4.4222174649863781</v>
      </c>
      <c r="K21" s="34">
        <f>(G21-I21)/I21*100</f>
        <v>-26.763627057920324</v>
      </c>
    </row>
    <row r="22" spans="1:11">
      <c r="A22" s="30" t="s">
        <v>13</v>
      </c>
      <c r="B22" s="31">
        <f>'[1]Monthly trend by make 2022'!I22</f>
        <v>1965</v>
      </c>
      <c r="C22" s="32">
        <f t="shared" si="0"/>
        <v>2.760219131900548</v>
      </c>
      <c r="D22" s="33">
        <f>'[1]Monthly trend by make 2021'!I22</f>
        <v>1499</v>
      </c>
      <c r="E22" s="32">
        <f t="shared" si="1"/>
        <v>2.3144502601633548</v>
      </c>
      <c r="F22" s="34">
        <f t="shared" si="2"/>
        <v>31.087391594396262</v>
      </c>
      <c r="G22" s="31">
        <f>'[1]Monthly trend by make 2022'!N22</f>
        <v>31598</v>
      </c>
      <c r="H22" s="32">
        <f t="shared" si="3"/>
        <v>3.6527621716352003</v>
      </c>
      <c r="I22" s="33">
        <f>'[1]Monthly trend by make 2021'!AF22</f>
        <v>42209</v>
      </c>
      <c r="J22" s="32">
        <f t="shared" si="4"/>
        <v>3.9805804183999407</v>
      </c>
      <c r="K22" s="34">
        <f t="shared" si="5"/>
        <v>-25.139188324764859</v>
      </c>
    </row>
    <row r="23" spans="1:11">
      <c r="A23" s="30" t="s">
        <v>40</v>
      </c>
      <c r="B23" s="31">
        <f>'[1]Monthly trend by make 2022'!I23</f>
        <v>2830</v>
      </c>
      <c r="C23" s="32">
        <f t="shared" si="0"/>
        <v>3.9752774266048605</v>
      </c>
      <c r="D23" s="33">
        <f>'[1]Monthly trend by make 2021'!I23</f>
        <v>2057</v>
      </c>
      <c r="E23" s="32">
        <f t="shared" si="1"/>
        <v>3.1760001235196933</v>
      </c>
      <c r="F23" s="34">
        <f t="shared" si="2"/>
        <v>37.578998541565383</v>
      </c>
      <c r="G23" s="31">
        <f>'[1]Monthly trend by make 2022'!N23</f>
        <v>27414</v>
      </c>
      <c r="H23" s="32">
        <f t="shared" si="3"/>
        <v>3.1690873527820553</v>
      </c>
      <c r="I23" s="33">
        <f>'[1]Monthly trend by make 2021'!AF23</f>
        <v>32304</v>
      </c>
      <c r="J23" s="32">
        <f t="shared" si="4"/>
        <v>3.0464751554405858</v>
      </c>
      <c r="K23" s="34">
        <f t="shared" si="5"/>
        <v>-15.137444279346211</v>
      </c>
    </row>
    <row r="24" spans="1:11">
      <c r="A24" s="30" t="s">
        <v>1</v>
      </c>
      <c r="B24" s="31">
        <f>'[1]Monthly trend by make 2022'!I24</f>
        <v>810</v>
      </c>
      <c r="C24" s="32">
        <f t="shared" si="0"/>
        <v>1.1378002528445006</v>
      </c>
      <c r="D24" s="33">
        <f>'[1]Monthly trend by make 2021'!I24</f>
        <v>473</v>
      </c>
      <c r="E24" s="32">
        <f t="shared" si="1"/>
        <v>0.73031018883073173</v>
      </c>
      <c r="F24" s="34">
        <f t="shared" si="2"/>
        <v>71.247357293868916</v>
      </c>
      <c r="G24" s="31">
        <f>'[1]Monthly trend by make 2022'!N24</f>
        <v>7939</v>
      </c>
      <c r="H24" s="32">
        <f t="shared" si="3"/>
        <v>0.91775678462598431</v>
      </c>
      <c r="I24" s="33">
        <f>'[1]Monthly trend by make 2021'!AF24</f>
        <v>7677</v>
      </c>
      <c r="J24" s="32">
        <f t="shared" si="4"/>
        <v>0.72399052031690736</v>
      </c>
      <c r="K24" s="34">
        <f t="shared" si="5"/>
        <v>3.4127914549954412</v>
      </c>
    </row>
    <row r="25" spans="1:11">
      <c r="A25" s="30" t="s">
        <v>44</v>
      </c>
      <c r="B25" s="31">
        <f>'[1]Monthly trend by make 2022'!I25</f>
        <v>164</v>
      </c>
      <c r="C25" s="32">
        <f t="shared" si="0"/>
        <v>0.23036943390925693</v>
      </c>
      <c r="D25" s="33">
        <f>'[1]Monthly trend by make 2021'!I25</f>
        <v>257</v>
      </c>
      <c r="E25" s="32">
        <f t="shared" si="1"/>
        <v>0.39680701591860051</v>
      </c>
      <c r="F25" s="34">
        <f t="shared" si="2"/>
        <v>-36.186770428015564</v>
      </c>
      <c r="G25" s="31">
        <f>'[1]Monthly trend by make 2022'!N25</f>
        <v>3805</v>
      </c>
      <c r="H25" s="32">
        <f t="shared" si="3"/>
        <v>0.43986201857940171</v>
      </c>
      <c r="I25" s="33">
        <f>'[1]Monthly trend by make 2021'!AF25</f>
        <v>3088</v>
      </c>
      <c r="J25" s="32">
        <f t="shared" si="4"/>
        <v>0.29121827885093265</v>
      </c>
      <c r="K25" s="34">
        <f t="shared" si="5"/>
        <v>23.218911917098445</v>
      </c>
    </row>
    <row r="26" spans="1:11">
      <c r="A26" s="35" t="s">
        <v>24</v>
      </c>
      <c r="B26" s="36">
        <f>'[1]Monthly trend by make 2022'!I26</f>
        <v>177</v>
      </c>
      <c r="C26" s="37">
        <f t="shared" si="0"/>
        <v>0.24863042562157608</v>
      </c>
      <c r="D26" s="38">
        <f>'[1]Monthly trend by make 2021'!I26</f>
        <v>63</v>
      </c>
      <c r="E26" s="37">
        <f t="shared" si="1"/>
        <v>9.727175876603826E-2</v>
      </c>
      <c r="F26" s="56">
        <f t="shared" si="2"/>
        <v>180.95238095238096</v>
      </c>
      <c r="G26" s="36">
        <f>'[1]Monthly trend by make 2022'!N26</f>
        <v>1367</v>
      </c>
      <c r="H26" s="37">
        <f t="shared" si="3"/>
        <v>0.15802664373141712</v>
      </c>
      <c r="I26" s="38">
        <f>'[1]Monthly trend by make 2021'!AF26</f>
        <v>1118</v>
      </c>
      <c r="J26" s="37">
        <f t="shared" si="4"/>
        <v>0.10543459707103066</v>
      </c>
      <c r="K26" s="39">
        <f t="shared" si="5"/>
        <v>22.271914132379248</v>
      </c>
    </row>
    <row r="27" spans="1:11">
      <c r="A27" s="25" t="s">
        <v>45</v>
      </c>
      <c r="B27" s="26">
        <f>'[1]Monthly trend by make 2022'!I27</f>
        <v>12027</v>
      </c>
      <c r="C27" s="27">
        <f t="shared" si="0"/>
        <v>16.894226717235565</v>
      </c>
      <c r="D27" s="28">
        <f>'[1]Monthly trend by make 2021'!I27</f>
        <v>10872</v>
      </c>
      <c r="E27" s="27">
        <f t="shared" si="1"/>
        <v>16.786326369910604</v>
      </c>
      <c r="F27" s="29">
        <f t="shared" si="2"/>
        <v>10.623620309050773</v>
      </c>
      <c r="G27" s="26">
        <f>'[1]Monthly trend by make 2022'!N27</f>
        <v>141481</v>
      </c>
      <c r="H27" s="27">
        <f t="shared" si="3"/>
        <v>16.355353022505213</v>
      </c>
      <c r="I27" s="28">
        <f>'[1]Monthly trend by make 2021'!AF27</f>
        <v>180662</v>
      </c>
      <c r="J27" s="27">
        <f t="shared" si="4"/>
        <v>17.037589602903882</v>
      </c>
      <c r="K27" s="29">
        <f t="shared" si="5"/>
        <v>-21.687460561711926</v>
      </c>
    </row>
    <row r="28" spans="1:11">
      <c r="A28" s="30" t="s">
        <v>20</v>
      </c>
      <c r="B28" s="31">
        <f>'[1]Monthly trend by make 2022'!I28</f>
        <v>5685</v>
      </c>
      <c r="C28" s="32">
        <f t="shared" si="0"/>
        <v>7.9856721449641803</v>
      </c>
      <c r="D28" s="33">
        <f>'[1]Monthly trend by make 2021'!I28</f>
        <v>5721</v>
      </c>
      <c r="E28" s="32">
        <f t="shared" si="1"/>
        <v>8.8332020936588087</v>
      </c>
      <c r="F28" s="34">
        <f t="shared" si="2"/>
        <v>-0.62926061877294182</v>
      </c>
      <c r="G28" s="31">
        <f>'[1]Monthly trend by make 2022'!N28</f>
        <v>69236</v>
      </c>
      <c r="H28" s="32">
        <f t="shared" si="3"/>
        <v>8.0037547223031424</v>
      </c>
      <c r="I28" s="33">
        <f>'[1]Monthly trend by make 2021'!AF28</f>
        <v>92713</v>
      </c>
      <c r="J28" s="32">
        <f t="shared" si="4"/>
        <v>8.7434327354619548</v>
      </c>
      <c r="K28" s="34">
        <f t="shared" si="5"/>
        <v>-25.32223097084551</v>
      </c>
    </row>
    <row r="29" spans="1:11">
      <c r="A29" s="30" t="s">
        <v>2</v>
      </c>
      <c r="B29" s="31">
        <f>'[1]Monthly trend by make 2022'!I29</f>
        <v>3428</v>
      </c>
      <c r="C29" s="32">
        <f t="shared" si="0"/>
        <v>4.8152830453715403</v>
      </c>
      <c r="D29" s="33">
        <f>'[1]Monthly trend by make 2021'!I29</f>
        <v>2427</v>
      </c>
      <c r="E29" s="32">
        <f t="shared" si="1"/>
        <v>3.7472787067488071</v>
      </c>
      <c r="F29" s="34">
        <f t="shared" si="2"/>
        <v>41.244334569427274</v>
      </c>
      <c r="G29" s="31">
        <f>'[1]Monthly trend by make 2022'!N29</f>
        <v>34362</v>
      </c>
      <c r="H29" s="32">
        <f t="shared" si="3"/>
        <v>3.972283490781972</v>
      </c>
      <c r="I29" s="33">
        <f>'[1]Monthly trend by make 2021'!AF29</f>
        <v>43349</v>
      </c>
      <c r="J29" s="32">
        <f t="shared" si="4"/>
        <v>4.0880897570949095</v>
      </c>
      <c r="K29" s="34">
        <f t="shared" si="5"/>
        <v>-20.731735449491335</v>
      </c>
    </row>
    <row r="30" spans="1:11">
      <c r="A30" s="30" t="s">
        <v>17</v>
      </c>
      <c r="B30" s="31">
        <f>'[1]Monthly trend by make 2022'!I30</f>
        <v>1596</v>
      </c>
      <c r="C30" s="32">
        <f t="shared" si="0"/>
        <v>2.2418879056047198</v>
      </c>
      <c r="D30" s="33">
        <f>'[1]Monthly trend by make 2021'!I30</f>
        <v>1187</v>
      </c>
      <c r="E30" s="32">
        <f t="shared" si="1"/>
        <v>1.8327234548458318</v>
      </c>
      <c r="F30" s="34">
        <f t="shared" si="2"/>
        <v>34.456613310867738</v>
      </c>
      <c r="G30" s="31">
        <f>'[1]Monthly trend by make 2022'!N30</f>
        <v>16251</v>
      </c>
      <c r="H30" s="32">
        <f t="shared" si="3"/>
        <v>1.8786327631889244</v>
      </c>
      <c r="I30" s="33">
        <f>'[1]Monthly trend by make 2021'!AF30</f>
        <v>20265</v>
      </c>
      <c r="J30" s="32">
        <f t="shared" si="4"/>
        <v>1.9111199549592455</v>
      </c>
      <c r="K30" s="34">
        <f t="shared" si="5"/>
        <v>-19.807549962990379</v>
      </c>
    </row>
    <row r="31" spans="1:11">
      <c r="A31" s="30" t="s">
        <v>16</v>
      </c>
      <c r="B31" s="31">
        <f>'[1]Monthly trend by make 2022'!I31</f>
        <v>474</v>
      </c>
      <c r="C31" s="32">
        <f t="shared" si="0"/>
        <v>0.6658238516645596</v>
      </c>
      <c r="D31" s="33">
        <f>'[1]Monthly trend by make 2021'!I31</f>
        <v>1035</v>
      </c>
      <c r="E31" s="32">
        <f t="shared" si="1"/>
        <v>1.5980360368706288</v>
      </c>
      <c r="F31" s="34">
        <f t="shared" si="2"/>
        <v>-54.20289855072464</v>
      </c>
      <c r="G31" s="31">
        <f>'[1]Monthly trend by make 2022'!N31</f>
        <v>9763</v>
      </c>
      <c r="H31" s="32">
        <f t="shared" si="3"/>
        <v>1.1286131110093822</v>
      </c>
      <c r="I31" s="33">
        <f>'[1]Monthly trend by make 2021'!AF31</f>
        <v>16202</v>
      </c>
      <c r="J31" s="32">
        <f t="shared" si="4"/>
        <v>1.5279528995928791</v>
      </c>
      <c r="K31" s="34">
        <f t="shared" si="5"/>
        <v>-39.742007159609926</v>
      </c>
    </row>
    <row r="32" spans="1:11">
      <c r="A32" s="30" t="s">
        <v>58</v>
      </c>
      <c r="B32" s="31">
        <f>'[1]Monthly trend by make 2022'!I32</f>
        <v>563</v>
      </c>
      <c r="C32" s="32">
        <f t="shared" si="0"/>
        <v>0.79084141031043675</v>
      </c>
      <c r="D32" s="33">
        <f>'[1]Monthly trend by make 2021'!I32</f>
        <v>349</v>
      </c>
      <c r="E32" s="32">
        <f t="shared" si="1"/>
        <v>0.53885466364043422</v>
      </c>
      <c r="F32" s="34">
        <f>(B32-D32)/D32*100</f>
        <v>61.318051575931229</v>
      </c>
      <c r="G32" s="31">
        <f>'[1]Monthly trend by make 2022'!N32</f>
        <v>7465</v>
      </c>
      <c r="H32" s="32">
        <f t="shared" si="3"/>
        <v>0.86296188401977247</v>
      </c>
      <c r="I32" s="33">
        <f>'[1]Monthly trend by make 2021'!AF32</f>
        <v>4033</v>
      </c>
      <c r="J32" s="32">
        <f t="shared" si="4"/>
        <v>0.38033786224281457</v>
      </c>
      <c r="K32" s="34">
        <f>(G32-I32)/I32*100</f>
        <v>85.097941978675934</v>
      </c>
    </row>
    <row r="33" spans="1:11">
      <c r="A33" s="30" t="s">
        <v>33</v>
      </c>
      <c r="B33" s="31">
        <f>'[1]Monthly trend by make 2022'!I33</f>
        <v>272</v>
      </c>
      <c r="C33" s="32">
        <f t="shared" si="0"/>
        <v>0.38207613428852372</v>
      </c>
      <c r="D33" s="33">
        <f>'[1]Monthly trend by make 2021'!I33</f>
        <v>147</v>
      </c>
      <c r="E33" s="32">
        <f t="shared" si="1"/>
        <v>0.22696743712075593</v>
      </c>
      <c r="F33" s="34">
        <f t="shared" si="2"/>
        <v>85.034013605442169</v>
      </c>
      <c r="G33" s="31">
        <f>'[1]Monthly trend by make 2022'!N33</f>
        <v>4170</v>
      </c>
      <c r="H33" s="32">
        <f t="shared" si="3"/>
        <v>0.48205640406730754</v>
      </c>
      <c r="I33" s="33">
        <f>'[1]Monthly trend by make 2021'!AF33</f>
        <v>3878</v>
      </c>
      <c r="J33" s="32">
        <f t="shared" si="4"/>
        <v>0.36572036443779687</v>
      </c>
      <c r="K33" s="34">
        <f t="shared" si="5"/>
        <v>7.5296544610624032</v>
      </c>
    </row>
    <row r="34" spans="1:11">
      <c r="A34" s="35" t="s">
        <v>23</v>
      </c>
      <c r="B34" s="36">
        <f>'[1]Monthly trend by make 2022'!I34</f>
        <v>9</v>
      </c>
      <c r="C34" s="37">
        <f t="shared" si="0"/>
        <v>1.2642225031605562E-2</v>
      </c>
      <c r="D34" s="38">
        <f>'[1]Monthly trend by make 2021'!I34</f>
        <v>6</v>
      </c>
      <c r="E34" s="37">
        <f t="shared" si="1"/>
        <v>9.2639770253369769E-3</v>
      </c>
      <c r="F34" s="39">
        <f t="shared" si="2"/>
        <v>50</v>
      </c>
      <c r="G34" s="36">
        <f>'[1]Monthly trend by make 2022'!N34</f>
        <v>234</v>
      </c>
      <c r="H34" s="37">
        <f t="shared" si="3"/>
        <v>2.7050647134712225E-2</v>
      </c>
      <c r="I34" s="38">
        <f>'[1]Monthly trend by make 2021'!AF34</f>
        <v>222</v>
      </c>
      <c r="J34" s="37">
        <f t="shared" si="4"/>
        <v>2.0936029114283369E-2</v>
      </c>
      <c r="K34" s="39">
        <f t="shared" si="5"/>
        <v>5.4054054054054053</v>
      </c>
    </row>
    <row r="35" spans="1:11">
      <c r="A35" s="25" t="s">
        <v>46</v>
      </c>
      <c r="B35" s="26">
        <f>'[1]Monthly trend by make 2022'!I35</f>
        <v>5615</v>
      </c>
      <c r="C35" s="27">
        <f t="shared" si="0"/>
        <v>7.8873437280516923</v>
      </c>
      <c r="D35" s="28">
        <f>'[1]Monthly trend by make 2021'!I35</f>
        <v>6847</v>
      </c>
      <c r="E35" s="27">
        <f t="shared" si="1"/>
        <v>10.57174178208038</v>
      </c>
      <c r="F35" s="29">
        <f t="shared" si="2"/>
        <v>-17.993281729224478</v>
      </c>
      <c r="G35" s="26">
        <f>'[1]Monthly trend by make 2022'!N35</f>
        <v>83348</v>
      </c>
      <c r="H35" s="27">
        <f t="shared" si="3"/>
        <v>9.6351168264273248</v>
      </c>
      <c r="I35" s="28">
        <f>'[1]Monthly trend by make 2021'!AF35</f>
        <v>90096</v>
      </c>
      <c r="J35" s="27">
        <f t="shared" si="4"/>
        <v>8.4966327886507855</v>
      </c>
      <c r="K35" s="29">
        <f t="shared" si="5"/>
        <v>-7.4897886698632563</v>
      </c>
    </row>
    <row r="36" spans="1:11">
      <c r="A36" s="30" t="s">
        <v>32</v>
      </c>
      <c r="B36" s="31">
        <f>'[1]Monthly trend by make 2022'!I36</f>
        <v>2993</v>
      </c>
      <c r="C36" s="32">
        <f t="shared" si="0"/>
        <v>4.2042421688439386</v>
      </c>
      <c r="D36" s="33">
        <f>'[1]Monthly trend by make 2021'!I36</f>
        <v>2562</v>
      </c>
      <c r="E36" s="32">
        <f t="shared" si="1"/>
        <v>3.9557181898188896</v>
      </c>
      <c r="F36" s="34">
        <f>(B36-D36)/D36*100</f>
        <v>16.82279469164715</v>
      </c>
      <c r="G36" s="31">
        <f>'[1]Monthly trend by make 2022'!N36</f>
        <v>45580</v>
      </c>
      <c r="H36" s="32">
        <f t="shared" si="3"/>
        <v>5.2690961384623209</v>
      </c>
      <c r="I36" s="33">
        <f>'[1]Monthly trend by make 2021'!AF36</f>
        <v>38285</v>
      </c>
      <c r="J36" s="32">
        <f t="shared" si="4"/>
        <v>3.6105219578393641</v>
      </c>
      <c r="K36" s="34">
        <f>(G36-I36)/I36*100</f>
        <v>19.05445997126812</v>
      </c>
    </row>
    <row r="37" spans="1:11">
      <c r="A37" s="35" t="s">
        <v>15</v>
      </c>
      <c r="B37" s="36">
        <f>'[1]Monthly trend by make 2022'!I37</f>
        <v>2622</v>
      </c>
      <c r="C37" s="37">
        <f t="shared" si="0"/>
        <v>3.6831015592077541</v>
      </c>
      <c r="D37" s="38">
        <f>'[1]Monthly trend by make 2021'!I37</f>
        <v>4285</v>
      </c>
      <c r="E37" s="37">
        <f t="shared" si="1"/>
        <v>6.6160235922614916</v>
      </c>
      <c r="F37" s="39">
        <f t="shared" si="2"/>
        <v>-38.809801633605602</v>
      </c>
      <c r="G37" s="36">
        <f>'[1]Monthly trend by make 2022'!N37</f>
        <v>37768</v>
      </c>
      <c r="H37" s="37">
        <f t="shared" si="3"/>
        <v>4.3660206879650056</v>
      </c>
      <c r="I37" s="38">
        <f>'[1]Monthly trend by make 2021'!AF37</f>
        <v>51811</v>
      </c>
      <c r="J37" s="37">
        <f t="shared" si="4"/>
        <v>4.8861108308114218</v>
      </c>
      <c r="K37" s="39">
        <f t="shared" si="5"/>
        <v>-27.104282874293105</v>
      </c>
    </row>
    <row r="38" spans="1:11">
      <c r="A38" s="25" t="s">
        <v>47</v>
      </c>
      <c r="B38" s="26">
        <f>'[1]Monthly trend by make 2022'!I38</f>
        <v>4701</v>
      </c>
      <c r="C38" s="27">
        <f t="shared" si="0"/>
        <v>6.6034555415086391</v>
      </c>
      <c r="D38" s="28">
        <f>'[1]Monthly trend by make 2021'!I38</f>
        <v>4141</v>
      </c>
      <c r="E38" s="27">
        <f t="shared" si="1"/>
        <v>6.393688143653403</v>
      </c>
      <c r="F38" s="29">
        <f t="shared" si="2"/>
        <v>13.523303549867183</v>
      </c>
      <c r="G38" s="26">
        <f>'[1]Monthly trend by make 2022'!N38</f>
        <v>59733</v>
      </c>
      <c r="H38" s="27">
        <f t="shared" si="3"/>
        <v>6.905197885887886</v>
      </c>
      <c r="I38" s="28">
        <f>'[1]Monthly trend by make 2021'!AF38</f>
        <v>64180</v>
      </c>
      <c r="J38" s="27">
        <f t="shared" si="4"/>
        <v>6.0525871556518318</v>
      </c>
      <c r="K38" s="29">
        <f t="shared" si="5"/>
        <v>-6.9289498286070419</v>
      </c>
    </row>
    <row r="39" spans="1:11">
      <c r="A39" s="30" t="s">
        <v>48</v>
      </c>
      <c r="B39" s="31">
        <f>'[1]Monthly trend by make 2022'!I39</f>
        <v>4468</v>
      </c>
      <c r="C39" s="32">
        <f t="shared" si="0"/>
        <v>6.2761623823570725</v>
      </c>
      <c r="D39" s="33">
        <f>'[1]Monthly trend by make 2021'!I39</f>
        <v>3997</v>
      </c>
      <c r="E39" s="32">
        <f t="shared" si="1"/>
        <v>6.1713526950453161</v>
      </c>
      <c r="F39" s="34">
        <f t="shared" si="2"/>
        <v>11.783837878408807</v>
      </c>
      <c r="G39" s="31">
        <f>'[1]Monthly trend by make 2022'!N39</f>
        <v>57554</v>
      </c>
      <c r="H39" s="32">
        <f t="shared" si="3"/>
        <v>6.6533031845778936</v>
      </c>
      <c r="I39" s="33">
        <f>'[1]Monthly trend by make 2021'!AF39</f>
        <v>61005</v>
      </c>
      <c r="J39" s="32">
        <f t="shared" si="4"/>
        <v>5.7531642167425989</v>
      </c>
      <c r="K39" s="34">
        <f t="shared" si="5"/>
        <v>-5.6569133677567409</v>
      </c>
    </row>
    <row r="40" spans="1:11">
      <c r="A40" s="35" t="s">
        <v>37</v>
      </c>
      <c r="B40" s="36">
        <f>'[1]Monthly trend by make 2022'!I40</f>
        <v>233</v>
      </c>
      <c r="C40" s="37">
        <f t="shared" si="0"/>
        <v>0.3272931591515662</v>
      </c>
      <c r="D40" s="38">
        <f>'[1]Monthly trend by make 2021'!I40</f>
        <v>144</v>
      </c>
      <c r="E40" s="37">
        <f t="shared" si="1"/>
        <v>0.22233544860808746</v>
      </c>
      <c r="F40" s="39">
        <f t="shared" si="2"/>
        <v>61.805555555555557</v>
      </c>
      <c r="G40" s="36">
        <f>'[1]Monthly trend by make 2022'!N40</f>
        <v>2179</v>
      </c>
      <c r="H40" s="37">
        <f t="shared" si="3"/>
        <v>0.2518947013099912</v>
      </c>
      <c r="I40" s="38">
        <f>'[1]Monthly trend by make 2021'!AF40</f>
        <v>3175</v>
      </c>
      <c r="J40" s="37">
        <f t="shared" si="4"/>
        <v>0.29942293890923288</v>
      </c>
      <c r="K40" s="39">
        <f t="shared" si="5"/>
        <v>-31.370078740157481</v>
      </c>
    </row>
    <row r="41" spans="1:11">
      <c r="A41" s="25" t="s">
        <v>50</v>
      </c>
      <c r="B41" s="26">
        <f>'[1]Monthly trend by make 2022'!I41</f>
        <v>4706</v>
      </c>
      <c r="C41" s="27">
        <f t="shared" si="0"/>
        <v>6.6104789998595317</v>
      </c>
      <c r="D41" s="28">
        <f>'[1]Monthly trend by make 2021'!I41</f>
        <v>5199</v>
      </c>
      <c r="E41" s="27">
        <f t="shared" si="1"/>
        <v>8.0272360924544905</v>
      </c>
      <c r="F41" s="29">
        <f t="shared" si="2"/>
        <v>-9.4825928063089044</v>
      </c>
      <c r="G41" s="26">
        <f>'[1]Monthly trend by make 2022'!N41</f>
        <v>53673</v>
      </c>
      <c r="H41" s="27">
        <f t="shared" si="3"/>
        <v>6.204655485732518</v>
      </c>
      <c r="I41" s="28">
        <f>'[1]Monthly trend by make 2021'!AF41</f>
        <v>59399</v>
      </c>
      <c r="J41" s="27">
        <f t="shared" si="4"/>
        <v>5.6017080781951254</v>
      </c>
      <c r="K41" s="29">
        <f t="shared" si="5"/>
        <v>-9.6398929274903615</v>
      </c>
    </row>
    <row r="42" spans="1:11">
      <c r="A42" s="30" t="s">
        <v>7</v>
      </c>
      <c r="B42" s="31">
        <f>'[1]Monthly trend by make 2022'!I42</f>
        <v>2261</v>
      </c>
      <c r="C42" s="32">
        <f t="shared" si="0"/>
        <v>3.1760078662733533</v>
      </c>
      <c r="D42" s="33">
        <f>'[1]Monthly trend by make 2021'!I42</f>
        <v>2892</v>
      </c>
      <c r="E42" s="32">
        <f t="shared" si="1"/>
        <v>4.4652369262124232</v>
      </c>
      <c r="F42" s="34">
        <f t="shared" si="2"/>
        <v>-21.81881051175657</v>
      </c>
      <c r="G42" s="31">
        <f>'[1]Monthly trend by make 2022'!N42</f>
        <v>27345</v>
      </c>
      <c r="H42" s="32">
        <f t="shared" si="3"/>
        <v>3.1611108799089989</v>
      </c>
      <c r="I42" s="33">
        <f>'[1]Monthly trend by make 2021'!AF42</f>
        <v>29151</v>
      </c>
      <c r="J42" s="32">
        <f t="shared" si="4"/>
        <v>2.7491269581552906</v>
      </c>
      <c r="K42" s="34">
        <f t="shared" si="5"/>
        <v>-6.1953277760625713</v>
      </c>
    </row>
    <row r="43" spans="1:11">
      <c r="A43" s="35" t="s">
        <v>6</v>
      </c>
      <c r="B43" s="36">
        <f>'[1]Monthly trend by make 2022'!I43</f>
        <v>2445</v>
      </c>
      <c r="C43" s="37">
        <f t="shared" si="0"/>
        <v>3.4344711335861775</v>
      </c>
      <c r="D43" s="38">
        <f>'[1]Monthly trend by make 2021'!I43</f>
        <v>2307</v>
      </c>
      <c r="E43" s="37">
        <f t="shared" si="1"/>
        <v>3.5619991662420678</v>
      </c>
      <c r="F43" s="39">
        <f t="shared" si="2"/>
        <v>5.9817945383615081</v>
      </c>
      <c r="G43" s="36">
        <f>'[1]Monthly trend by make 2022'!N43</f>
        <v>26328</v>
      </c>
      <c r="H43" s="37">
        <f t="shared" si="3"/>
        <v>3.0435446058235187</v>
      </c>
      <c r="I43" s="38">
        <f>'[1]Monthly trend by make 2021'!AF43</f>
        <v>30248</v>
      </c>
      <c r="J43" s="37">
        <f t="shared" si="4"/>
        <v>2.8525811200398348</v>
      </c>
      <c r="K43" s="39">
        <f t="shared" si="5"/>
        <v>-12.959534514678655</v>
      </c>
    </row>
    <row r="44" spans="1:11">
      <c r="A44" s="25" t="s">
        <v>4</v>
      </c>
      <c r="B44" s="26">
        <f>'[1]Monthly trend by make 2022'!I44</f>
        <v>5412</v>
      </c>
      <c r="C44" s="27">
        <f t="shared" si="0"/>
        <v>7.6021913190054784</v>
      </c>
      <c r="D44" s="28">
        <f>'[1]Monthly trend by make 2021'!I44</f>
        <v>4524</v>
      </c>
      <c r="E44" s="27">
        <f t="shared" si="1"/>
        <v>6.9850386771040798</v>
      </c>
      <c r="F44" s="29">
        <f>(B44-D44)/D44*100</f>
        <v>19.628647214854112</v>
      </c>
      <c r="G44" s="26">
        <f>'[1]Monthly trend by make 2022'!N44</f>
        <v>51364</v>
      </c>
      <c r="H44" s="27">
        <f t="shared" si="3"/>
        <v>5.9377326471254639</v>
      </c>
      <c r="I44" s="28">
        <f>'[1]Monthly trend by make 2021'!AF44</f>
        <v>62075</v>
      </c>
      <c r="J44" s="27">
        <f t="shared" si="4"/>
        <v>5.8540721048159465</v>
      </c>
      <c r="K44" s="29">
        <f>(G44-I44)/I44*100</f>
        <v>-17.254933548127266</v>
      </c>
    </row>
    <row r="45" spans="1:11">
      <c r="A45" s="25" t="s">
        <v>49</v>
      </c>
      <c r="B45" s="26">
        <f>'[1]Monthly trend by make 2022'!I45</f>
        <v>3186</v>
      </c>
      <c r="C45" s="27">
        <f t="shared" si="0"/>
        <v>4.4753476611883691</v>
      </c>
      <c r="D45" s="28">
        <f>'[1]Monthly trend by make 2021'!I45</f>
        <v>2963</v>
      </c>
      <c r="E45" s="27">
        <f t="shared" si="1"/>
        <v>4.574860654345577</v>
      </c>
      <c r="F45" s="29">
        <f t="shared" si="2"/>
        <v>7.526155923050962</v>
      </c>
      <c r="G45" s="26">
        <f>'[1]Monthly trend by make 2022'!N45</f>
        <v>40606</v>
      </c>
      <c r="H45" s="27">
        <f t="shared" si="3"/>
        <v>4.6940964852654892</v>
      </c>
      <c r="I45" s="28">
        <f>'[1]Monthly trend by make 2021'!AF45</f>
        <v>50057</v>
      </c>
      <c r="J45" s="27">
        <f t="shared" si="4"/>
        <v>4.7206973395210934</v>
      </c>
      <c r="K45" s="29">
        <f t="shared" si="5"/>
        <v>-18.880476257066945</v>
      </c>
    </row>
    <row r="46" spans="1:11">
      <c r="A46" s="30" t="s">
        <v>3</v>
      </c>
      <c r="B46" s="31">
        <f>'[1]Monthly trend by make 2022'!I46</f>
        <v>2257</v>
      </c>
      <c r="C46" s="32">
        <f t="shared" si="0"/>
        <v>3.1703890995926396</v>
      </c>
      <c r="D46" s="33">
        <f>'[1]Monthly trend by make 2021'!I46</f>
        <v>2262</v>
      </c>
      <c r="E46" s="32">
        <f t="shared" si="1"/>
        <v>3.4925193385520399</v>
      </c>
      <c r="F46" s="34">
        <f t="shared" si="2"/>
        <v>-0.22104332449160036</v>
      </c>
      <c r="G46" s="31">
        <f>'[1]Monthly trend by make 2022'!N46</f>
        <v>30345</v>
      </c>
      <c r="H46" s="32">
        <f t="shared" si="3"/>
        <v>3.5079140483027453</v>
      </c>
      <c r="I46" s="33">
        <f>'[1]Monthly trend by make 2021'!AF46</f>
        <v>37318</v>
      </c>
      <c r="J46" s="32">
        <f t="shared" si="4"/>
        <v>3.5193276328235443</v>
      </c>
      <c r="K46" s="34">
        <f t="shared" si="5"/>
        <v>-18.685352912803474</v>
      </c>
    </row>
    <row r="47" spans="1:11">
      <c r="A47" s="35" t="s">
        <v>31</v>
      </c>
      <c r="B47" s="36">
        <f>'[1]Monthly trend by make 2022'!I47</f>
        <v>929</v>
      </c>
      <c r="C47" s="37">
        <f t="shared" si="0"/>
        <v>1.3049585615957298</v>
      </c>
      <c r="D47" s="38">
        <f>'[1]Monthly trend by make 2021'!I47</f>
        <v>701</v>
      </c>
      <c r="E47" s="37">
        <f t="shared" si="1"/>
        <v>1.0823413157935369</v>
      </c>
      <c r="F47" s="39">
        <f t="shared" si="2"/>
        <v>32.52496433666191</v>
      </c>
      <c r="G47" s="36">
        <f>'[1]Monthly trend by make 2022'!N47</f>
        <v>10261</v>
      </c>
      <c r="H47" s="37">
        <f t="shared" si="3"/>
        <v>1.1861824369627441</v>
      </c>
      <c r="I47" s="38">
        <f>'[1]Monthly trend by make 2021'!AF47</f>
        <v>12739</v>
      </c>
      <c r="J47" s="37">
        <f t="shared" si="4"/>
        <v>1.2013697066975491</v>
      </c>
      <c r="K47" s="39">
        <f t="shared" si="5"/>
        <v>-19.452076301122538</v>
      </c>
    </row>
    <row r="48" spans="1:11">
      <c r="A48" s="25" t="s">
        <v>51</v>
      </c>
      <c r="B48" s="26">
        <f>'[1]Monthly trend by make 2022'!I48</f>
        <v>2394</v>
      </c>
      <c r="C48" s="27">
        <f t="shared" si="0"/>
        <v>3.3628318584070795</v>
      </c>
      <c r="D48" s="28">
        <f>'[1]Monthly trend by make 2021'!I48</f>
        <v>1827</v>
      </c>
      <c r="E48" s="27">
        <f t="shared" si="1"/>
        <v>2.8208810042151096</v>
      </c>
      <c r="F48" s="29">
        <f t="shared" si="2"/>
        <v>31.03448275862069</v>
      </c>
      <c r="G48" s="26">
        <f>'[1]Monthly trend by make 2022'!N48</f>
        <v>31192</v>
      </c>
      <c r="H48" s="27">
        <f t="shared" si="3"/>
        <v>3.6058281428459136</v>
      </c>
      <c r="I48" s="28">
        <f>'[1]Monthly trend by make 2021'!AF48</f>
        <v>39130</v>
      </c>
      <c r="J48" s="27">
        <f t="shared" si="4"/>
        <v>3.690210897486073</v>
      </c>
      <c r="K48" s="29">
        <f t="shared" si="5"/>
        <v>-20.286225402504474</v>
      </c>
    </row>
    <row r="49" spans="1:11">
      <c r="A49" s="30" t="s">
        <v>10</v>
      </c>
      <c r="B49" s="31">
        <f>'[1]Monthly trend by make 2022'!I49</f>
        <v>2260</v>
      </c>
      <c r="C49" s="32">
        <f t="shared" si="0"/>
        <v>3.1746031746031744</v>
      </c>
      <c r="D49" s="33">
        <f>'[1]Monthly trend by make 2021'!I49</f>
        <v>1656</v>
      </c>
      <c r="E49" s="32">
        <f t="shared" si="1"/>
        <v>2.5568576589930054</v>
      </c>
      <c r="F49" s="34">
        <f t="shared" si="2"/>
        <v>36.473429951690825</v>
      </c>
      <c r="G49" s="31">
        <f>'[1]Monthly trend by make 2022'!N49</f>
        <v>28129</v>
      </c>
      <c r="H49" s="32">
        <f t="shared" si="3"/>
        <v>3.2517421079158977</v>
      </c>
      <c r="I49" s="33">
        <f>'[1]Monthly trend by make 2021'!AF49</f>
        <v>34579</v>
      </c>
      <c r="J49" s="32">
        <f t="shared" si="4"/>
        <v>3.2610223006432641</v>
      </c>
      <c r="K49" s="34">
        <f t="shared" si="5"/>
        <v>-18.65293964544955</v>
      </c>
    </row>
    <row r="50" spans="1:11">
      <c r="A50" s="35" t="s">
        <v>18</v>
      </c>
      <c r="B50" s="36">
        <f>'[1]Monthly trend by make 2022'!I50</f>
        <v>134</v>
      </c>
      <c r="C50" s="37">
        <f t="shared" si="0"/>
        <v>0.18822868380390503</v>
      </c>
      <c r="D50" s="38">
        <f>'[1]Monthly trend by make 2021'!I50</f>
        <v>171</v>
      </c>
      <c r="E50" s="37">
        <f t="shared" si="1"/>
        <v>0.26402334522210386</v>
      </c>
      <c r="F50" s="39">
        <f t="shared" si="2"/>
        <v>-21.637426900584796</v>
      </c>
      <c r="G50" s="36">
        <f>'[1]Monthly trend by make 2022'!N50</f>
        <v>3063</v>
      </c>
      <c r="H50" s="37">
        <f t="shared" si="3"/>
        <v>0.35408603493001511</v>
      </c>
      <c r="I50" s="38">
        <f>'[1]Monthly trend by make 2021'!AF50</f>
        <v>4551</v>
      </c>
      <c r="J50" s="37">
        <f t="shared" si="4"/>
        <v>0.42918859684280908</v>
      </c>
      <c r="K50" s="39">
        <f t="shared" si="5"/>
        <v>-32.696110744891236</v>
      </c>
    </row>
    <row r="51" spans="1:11">
      <c r="A51" s="25" t="s">
        <v>19</v>
      </c>
      <c r="B51" s="26">
        <f>'[1]Monthly trend by make 2022'!I51</f>
        <v>867</v>
      </c>
      <c r="C51" s="27">
        <f t="shared" si="0"/>
        <v>1.2178676780446693</v>
      </c>
      <c r="D51" s="28">
        <f>'[1]Monthly trend by make 2021'!I51</f>
        <v>1754</v>
      </c>
      <c r="E51" s="27">
        <f t="shared" si="1"/>
        <v>2.7081692837401765</v>
      </c>
      <c r="F51" s="29">
        <f t="shared" si="2"/>
        <v>-50.570125427594071</v>
      </c>
      <c r="G51" s="26">
        <f>'[1]Monthly trend by make 2022'!N51</f>
        <v>13199</v>
      </c>
      <c r="H51" s="27">
        <f t="shared" si="3"/>
        <v>1.525818339876353</v>
      </c>
      <c r="I51" s="28">
        <f>'[1]Monthly trend by make 2021'!AF51</f>
        <v>28269</v>
      </c>
      <c r="J51" s="27">
        <f t="shared" si="4"/>
        <v>2.6659486803228676</v>
      </c>
      <c r="K51" s="29">
        <f t="shared" si="5"/>
        <v>-53.309278715200392</v>
      </c>
    </row>
    <row r="52" spans="1:11">
      <c r="A52" s="25" t="s">
        <v>12</v>
      </c>
      <c r="B52" s="26">
        <f>'[1]Monthly trend by make 2022'!I52</f>
        <v>1417</v>
      </c>
      <c r="C52" s="27">
        <f t="shared" si="0"/>
        <v>1.9904480966427871</v>
      </c>
      <c r="D52" s="28">
        <f>'[1]Monthly trend by make 2021'!I52</f>
        <v>1544</v>
      </c>
      <c r="E52" s="27">
        <f t="shared" si="1"/>
        <v>2.3839300878533822</v>
      </c>
      <c r="F52" s="29">
        <f t="shared" si="2"/>
        <v>-8.2253886010362702</v>
      </c>
      <c r="G52" s="26">
        <f>'[1]Monthly trend by make 2022'!N52</f>
        <v>17428</v>
      </c>
      <c r="H52" s="27">
        <f t="shared" si="3"/>
        <v>2.0146952062554044</v>
      </c>
      <c r="I52" s="28">
        <f>'[1]Monthly trend by make 2021'!AF52</f>
        <v>18751</v>
      </c>
      <c r="J52" s="27">
        <f t="shared" si="4"/>
        <v>1.7683400086573309</v>
      </c>
      <c r="K52" s="29">
        <f t="shared" si="5"/>
        <v>-7.0556237000693303</v>
      </c>
    </row>
    <row r="53" spans="1:11">
      <c r="A53" s="25" t="s">
        <v>41</v>
      </c>
      <c r="B53" s="26">
        <f>'[1]Monthly trend by make 2022'!I53</f>
        <v>2078</v>
      </c>
      <c r="C53" s="27">
        <f t="shared" si="0"/>
        <v>2.9189492906307066</v>
      </c>
      <c r="D53" s="28">
        <f>'[1]Monthly trend by make 2021'!I53</f>
        <v>385</v>
      </c>
      <c r="E53" s="27">
        <f t="shared" si="1"/>
        <v>0.59443852579245604</v>
      </c>
      <c r="F53" s="29">
        <f>(B53-D53)/D53*100</f>
        <v>439.74025974025972</v>
      </c>
      <c r="G53" s="26">
        <f>'[1]Monthly trend by make 2022'!N53</f>
        <v>13658</v>
      </c>
      <c r="H53" s="27">
        <f t="shared" si="3"/>
        <v>1.5788792246405965</v>
      </c>
      <c r="I53" s="28">
        <f>'[1]Monthly trend by make 2021'!AF53</f>
        <v>4715</v>
      </c>
      <c r="J53" s="27">
        <f t="shared" si="4"/>
        <v>0.44465485258489235</v>
      </c>
      <c r="K53" s="29">
        <f>(G53-I53)/I53*100</f>
        <v>189.67126193001062</v>
      </c>
    </row>
    <row r="54" spans="1:11">
      <c r="A54" s="25" t="s">
        <v>21</v>
      </c>
      <c r="B54" s="26">
        <f>'[1]Monthly trend by make 2022'!I54</f>
        <v>673</v>
      </c>
      <c r="C54" s="27">
        <f t="shared" si="0"/>
        <v>0.94535749403006042</v>
      </c>
      <c r="D54" s="28">
        <f>'[1]Monthly trend by make 2021'!I54</f>
        <v>638</v>
      </c>
      <c r="E54" s="27">
        <f t="shared" si="1"/>
        <v>0.98506955702749865</v>
      </c>
      <c r="F54" s="29">
        <f t="shared" si="2"/>
        <v>5.4858934169279001</v>
      </c>
      <c r="G54" s="26">
        <f>'[1]Monthly trend by make 2022'!N54</f>
        <v>8725</v>
      </c>
      <c r="H54" s="27">
        <f t="shared" si="3"/>
        <v>1.008619214745146</v>
      </c>
      <c r="I54" s="28">
        <f>'[1]Monthly trend by make 2021'!AF54</f>
        <v>14121</v>
      </c>
      <c r="J54" s="27">
        <f t="shared" si="4"/>
        <v>1.3317012032558355</v>
      </c>
      <c r="K54" s="29">
        <f t="shared" si="5"/>
        <v>-38.212591176262308</v>
      </c>
    </row>
    <row r="55" spans="1:11">
      <c r="A55" s="25" t="s">
        <v>52</v>
      </c>
      <c r="B55" s="26">
        <f>'[1]Monthly trend by make 2022'!I55</f>
        <v>662</v>
      </c>
      <c r="C55" s="27">
        <f t="shared" si="0"/>
        <v>0.92990588565809806</v>
      </c>
      <c r="D55" s="28">
        <f>'[1]Monthly trend by make 2021'!I55</f>
        <v>541</v>
      </c>
      <c r="E55" s="27">
        <f t="shared" si="1"/>
        <v>0.83530192845121742</v>
      </c>
      <c r="F55" s="29">
        <f t="shared" si="2"/>
        <v>22.365988909426989</v>
      </c>
      <c r="G55" s="26">
        <f>'[1]Monthly trend by make 2022'!N55</f>
        <v>6947</v>
      </c>
      <c r="H55" s="27">
        <f t="shared" si="3"/>
        <v>0.80308053694378556</v>
      </c>
      <c r="I55" s="28">
        <f>'[1]Monthly trend by make 2021'!AF55</f>
        <v>11800</v>
      </c>
      <c r="J55" s="27">
        <f t="shared" si="4"/>
        <v>1.1128159619303775</v>
      </c>
      <c r="K55" s="29">
        <f t="shared" si="5"/>
        <v>-41.127118644067792</v>
      </c>
    </row>
    <row r="56" spans="1:11">
      <c r="A56" s="30" t="s">
        <v>8</v>
      </c>
      <c r="B56" s="31">
        <f>'[1]Monthly trend by make 2022'!I56</f>
        <v>547</v>
      </c>
      <c r="C56" s="32">
        <f t="shared" si="0"/>
        <v>0.76836634358758249</v>
      </c>
      <c r="D56" s="33">
        <f>'[1]Monthly trend by make 2021'!I56</f>
        <v>396</v>
      </c>
      <c r="E56" s="32">
        <f t="shared" si="1"/>
        <v>0.6114224836722405</v>
      </c>
      <c r="F56" s="34">
        <f t="shared" si="2"/>
        <v>38.131313131313135</v>
      </c>
      <c r="G56" s="31">
        <f>'[1]Monthly trend by make 2022'!N56</f>
        <v>5354</v>
      </c>
      <c r="H56" s="32">
        <f t="shared" si="3"/>
        <v>0.61892805452670618</v>
      </c>
      <c r="I56" s="33">
        <f>'[1]Monthly trend by make 2021'!AF56</f>
        <v>8647</v>
      </c>
      <c r="J56" s="32">
        <f t="shared" si="4"/>
        <v>0.81546776464508242</v>
      </c>
      <c r="K56" s="34">
        <f t="shared" si="5"/>
        <v>-38.082571990285643</v>
      </c>
    </row>
    <row r="57" spans="1:11">
      <c r="A57" s="35" t="s">
        <v>30</v>
      </c>
      <c r="B57" s="36">
        <f>'[1]Monthly trend by make 2022'!I57</f>
        <v>115</v>
      </c>
      <c r="C57" s="37">
        <f t="shared" si="0"/>
        <v>0.16153954207051552</v>
      </c>
      <c r="D57" s="38">
        <f>'[1]Monthly trend by make 2021'!I57</f>
        <v>145</v>
      </c>
      <c r="E57" s="37">
        <f t="shared" si="1"/>
        <v>0.22387944477897692</v>
      </c>
      <c r="F57" s="39">
        <f t="shared" si="2"/>
        <v>-20.689655172413794</v>
      </c>
      <c r="G57" s="36">
        <f>'[1]Monthly trend by make 2022'!N57</f>
        <v>1593</v>
      </c>
      <c r="H57" s="37">
        <f t="shared" si="3"/>
        <v>0.18415248241707938</v>
      </c>
      <c r="I57" s="38">
        <f>'[1]Monthly trend by make 2021'!AF57</f>
        <v>3153</v>
      </c>
      <c r="J57" s="37">
        <f t="shared" si="4"/>
        <v>0.29734819728529488</v>
      </c>
      <c r="K57" s="39">
        <f t="shared" si="5"/>
        <v>-49.476688867745004</v>
      </c>
    </row>
    <row r="58" spans="1:11">
      <c r="A58" s="40" t="s">
        <v>9</v>
      </c>
      <c r="B58" s="26">
        <f>'[1]Monthly trend by make 2022'!I58</f>
        <v>519</v>
      </c>
      <c r="C58" s="27">
        <f t="shared" si="0"/>
        <v>0.72903497682258744</v>
      </c>
      <c r="D58" s="28">
        <f>'[1]Monthly trend by make 2021'!I58</f>
        <v>606</v>
      </c>
      <c r="E58" s="27">
        <f t="shared" si="1"/>
        <v>0.93566167955903468</v>
      </c>
      <c r="F58" s="29">
        <f t="shared" si="2"/>
        <v>-14.356435643564355</v>
      </c>
      <c r="G58" s="26">
        <f>'[1]Monthly trend by make 2022'!N58</f>
        <v>5778</v>
      </c>
      <c r="H58" s="27">
        <f t="shared" si="3"/>
        <v>0.66794290232635567</v>
      </c>
      <c r="I58" s="28">
        <f>'[1]Monthly trend by make 2021'!AF58</f>
        <v>8462</v>
      </c>
      <c r="J58" s="27">
        <f t="shared" si="4"/>
        <v>0.79802107371651287</v>
      </c>
      <c r="K58" s="29">
        <f t="shared" si="5"/>
        <v>-31.718269912550223</v>
      </c>
    </row>
    <row r="59" spans="1:11">
      <c r="A59" s="40" t="s">
        <v>5</v>
      </c>
      <c r="B59" s="26">
        <f>'[1]Monthly trend by make 2022'!I59</f>
        <v>343</v>
      </c>
      <c r="C59" s="27">
        <f t="shared" si="0"/>
        <v>0.48180924287118981</v>
      </c>
      <c r="D59" s="28">
        <f>'[1]Monthly trend by make 2021'!I59</f>
        <v>302</v>
      </c>
      <c r="E59" s="27">
        <f t="shared" si="1"/>
        <v>0.46628684360862788</v>
      </c>
      <c r="F59" s="29">
        <f t="shared" si="2"/>
        <v>13.576158940397351</v>
      </c>
      <c r="G59" s="26">
        <f>'[1]Monthly trend by make 2022'!N59</f>
        <v>5200</v>
      </c>
      <c r="H59" s="27">
        <f t="shared" si="3"/>
        <v>0.60112549188249387</v>
      </c>
      <c r="I59" s="28">
        <f>'[1]Monthly trend by make 2021'!AF59</f>
        <v>4180</v>
      </c>
      <c r="J59" s="27">
        <f t="shared" si="4"/>
        <v>0.39420090854821843</v>
      </c>
      <c r="K59" s="29">
        <f t="shared" si="5"/>
        <v>24.401913875598087</v>
      </c>
    </row>
    <row r="60" spans="1:11">
      <c r="A60" s="40" t="s">
        <v>42</v>
      </c>
      <c r="B60" s="26">
        <f>'[1]Monthly trend by make 2022'!I60</f>
        <v>100</v>
      </c>
      <c r="C60" s="27">
        <f t="shared" si="0"/>
        <v>0.1404691670178396</v>
      </c>
      <c r="D60" s="28">
        <f>'[1]Monthly trend by make 2021'!I60</f>
        <v>308</v>
      </c>
      <c r="E60" s="27">
        <f t="shared" si="1"/>
        <v>0.47555082063396481</v>
      </c>
      <c r="F60" s="29">
        <f t="shared" si="2"/>
        <v>-67.532467532467535</v>
      </c>
      <c r="G60" s="26">
        <f>'[1]Monthly trend by make 2022'!N60</f>
        <v>2688</v>
      </c>
      <c r="H60" s="27">
        <f t="shared" si="3"/>
        <v>0.31073563888079681</v>
      </c>
      <c r="I60" s="28">
        <f>'[1]Monthly trend by make 2021'!AF60</f>
        <v>3453</v>
      </c>
      <c r="J60" s="27">
        <f t="shared" si="4"/>
        <v>0.32564012852081298</v>
      </c>
      <c r="K60" s="29">
        <f t="shared" si="5"/>
        <v>-22.15464813205908</v>
      </c>
    </row>
    <row r="61" spans="1:11">
      <c r="A61" s="40" t="s">
        <v>11</v>
      </c>
      <c r="B61" s="26">
        <f>'[1]Monthly trend by make 2022'!I61</f>
        <v>142</v>
      </c>
      <c r="C61" s="27">
        <f t="shared" si="0"/>
        <v>0.19946621716533222</v>
      </c>
      <c r="D61" s="28">
        <f>'[1]Monthly trend by make 2021'!I61</f>
        <v>212</v>
      </c>
      <c r="E61" s="27">
        <f t="shared" si="1"/>
        <v>0.32732718822857321</v>
      </c>
      <c r="F61" s="29">
        <f t="shared" si="2"/>
        <v>-33.018867924528301</v>
      </c>
      <c r="G61" s="26">
        <f>'[1]Monthly trend by make 2022'!N61</f>
        <v>1761</v>
      </c>
      <c r="H61" s="27">
        <f t="shared" si="3"/>
        <v>0.20357345984712916</v>
      </c>
      <c r="I61" s="28">
        <f>'[1]Monthly trend by make 2021'!AF61</f>
        <v>2868</v>
      </c>
      <c r="J61" s="27">
        <f t="shared" si="4"/>
        <v>0.27047086261155273</v>
      </c>
      <c r="K61" s="29">
        <f t="shared" si="5"/>
        <v>-38.598326359832633</v>
      </c>
    </row>
    <row r="62" spans="1:11">
      <c r="A62" s="40" t="s">
        <v>34</v>
      </c>
      <c r="B62" s="26">
        <f>'[1]Monthly trend by make 2022'!I62</f>
        <v>103</v>
      </c>
      <c r="C62" s="27">
        <f t="shared" si="0"/>
        <v>0.14468324202837479</v>
      </c>
      <c r="D62" s="28">
        <f>'[1]Monthly trend by make 2021'!I62</f>
        <v>107</v>
      </c>
      <c r="E62" s="27">
        <f t="shared" si="1"/>
        <v>0.16520759028517609</v>
      </c>
      <c r="F62" s="29">
        <f t="shared" si="2"/>
        <v>-3.7383177570093453</v>
      </c>
      <c r="G62" s="26">
        <f>'[1]Monthly trend by make 2022'!N62</f>
        <v>1098</v>
      </c>
      <c r="H62" s="27">
        <f t="shared" si="3"/>
        <v>0.12692995963211121</v>
      </c>
      <c r="I62" s="28">
        <f>'[1]Monthly trend by make 2021'!AF62</f>
        <v>1531</v>
      </c>
      <c r="J62" s="27">
        <f t="shared" si="4"/>
        <v>0.14438315573859387</v>
      </c>
      <c r="K62" s="29">
        <f t="shared" si="5"/>
        <v>-28.282168517308946</v>
      </c>
    </row>
    <row r="63" spans="1:11">
      <c r="A63" s="40" t="s">
        <v>22</v>
      </c>
      <c r="B63" s="26">
        <f>'[1]Monthly trend by make 2022'!I63</f>
        <v>31</v>
      </c>
      <c r="C63" s="27">
        <f t="shared" si="0"/>
        <v>4.3545441775530276E-2</v>
      </c>
      <c r="D63" s="28">
        <f>'[1]Monthly trend by make 2021'!I63</f>
        <v>27</v>
      </c>
      <c r="E63" s="27">
        <f t="shared" si="1"/>
        <v>4.1687896614016402E-2</v>
      </c>
      <c r="F63" s="57">
        <f t="shared" si="2"/>
        <v>14.814814814814813</v>
      </c>
      <c r="G63" s="26">
        <f>'[1]Monthly trend by make 2022'!N63</f>
        <v>495</v>
      </c>
      <c r="H63" s="27">
        <f t="shared" si="3"/>
        <v>5.7222522784968158E-2</v>
      </c>
      <c r="I63" s="28">
        <f>'[1]Monthly trend by make 2021'!AF63</f>
        <v>435</v>
      </c>
      <c r="J63" s="27">
        <f t="shared" si="4"/>
        <v>4.1023300291501197E-2</v>
      </c>
      <c r="K63" s="29">
        <f t="shared" si="5"/>
        <v>13.793103448275861</v>
      </c>
    </row>
    <row r="64" spans="1:11" ht="15.75" thickBot="1">
      <c r="A64" s="41" t="s">
        <v>53</v>
      </c>
      <c r="B64" s="42">
        <f>'[1]Monthly trend by make 2022'!I64</f>
        <v>809</v>
      </c>
      <c r="C64" s="43">
        <f t="shared" si="0"/>
        <v>1.1363955611743222</v>
      </c>
      <c r="D64" s="44">
        <f>'[1]Monthly trend by make 2021'!I64</f>
        <v>247</v>
      </c>
      <c r="E64" s="43">
        <f t="shared" si="1"/>
        <v>0.38136705420970557</v>
      </c>
      <c r="F64" s="45">
        <f t="shared" si="2"/>
        <v>227.53036437246962</v>
      </c>
      <c r="G64" s="42">
        <f>'[1]Monthly trend by make 2022'!N64</f>
        <v>7490</v>
      </c>
      <c r="H64" s="43">
        <f t="shared" si="3"/>
        <v>0.86585191042305354</v>
      </c>
      <c r="I64" s="44">
        <f>'[1]Monthly trend by make 2021'!AF64</f>
        <v>2426</v>
      </c>
      <c r="J64" s="43">
        <f t="shared" si="4"/>
        <v>0.22878741725788942</v>
      </c>
      <c r="K64" s="45">
        <f t="shared" si="5"/>
        <v>208.73866446826051</v>
      </c>
    </row>
    <row r="65" spans="1:11" ht="15.75" thickBot="1">
      <c r="A65" s="46"/>
      <c r="B65" s="47"/>
      <c r="C65" s="48"/>
      <c r="D65" s="47"/>
      <c r="E65" s="48"/>
      <c r="F65" s="49"/>
      <c r="G65" s="47"/>
      <c r="H65" s="48"/>
      <c r="I65" s="47"/>
      <c r="J65" s="48"/>
      <c r="K65" s="49"/>
    </row>
    <row r="66" spans="1:11" ht="15.75" thickBot="1">
      <c r="A66" s="50" t="s">
        <v>54</v>
      </c>
      <c r="B66" s="51">
        <f>'[1]Monthly trend by make 2022'!I66</f>
        <v>71190</v>
      </c>
      <c r="C66" s="52">
        <f t="shared" ref="C66" si="6">B66/B$66*100</f>
        <v>100</v>
      </c>
      <c r="D66" s="53">
        <f>'[1]Monthly trend by make 2021'!I66</f>
        <v>64767</v>
      </c>
      <c r="E66" s="54">
        <f t="shared" ref="E66" si="7">D66/D$66*100</f>
        <v>100</v>
      </c>
      <c r="F66" s="55">
        <f t="shared" ref="F66" si="8">(B66-D66)/D66*100</f>
        <v>9.917087405623235</v>
      </c>
      <c r="G66" s="51">
        <f>'[1]Monthly trend by make 2022'!N66</f>
        <v>865044</v>
      </c>
      <c r="H66" s="52">
        <f t="shared" ref="H66" si="9">G66/G$66*100</f>
        <v>100</v>
      </c>
      <c r="I66" s="53">
        <f>'[1]Monthly trend by make 2021'!AF66</f>
        <v>1060373</v>
      </c>
      <c r="J66" s="54">
        <f t="shared" ref="J66" si="10">I66/I$66*100</f>
        <v>100</v>
      </c>
      <c r="K66" s="55">
        <f t="shared" ref="K66" si="11">(G66-I66)/I66*100</f>
        <v>-18.420782121008362</v>
      </c>
    </row>
    <row r="67" spans="1:11" s="3" customFormat="1">
      <c r="A67" s="58" t="s">
        <v>56</v>
      </c>
      <c r="B67" s="47"/>
      <c r="C67" s="48"/>
      <c r="D67" s="47"/>
      <c r="E67" s="48"/>
      <c r="F67" s="49"/>
      <c r="G67" s="47"/>
      <c r="H67" s="48"/>
      <c r="I67" s="47"/>
      <c r="J67" s="48"/>
      <c r="K67" s="49"/>
    </row>
    <row r="68" spans="1:11" s="3" customFormat="1">
      <c r="A68" s="17" t="s">
        <v>68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s="3" customFormat="1">
      <c r="A69" s="17" t="s">
        <v>59</v>
      </c>
      <c r="B69" s="5"/>
      <c r="C69" s="1"/>
      <c r="D69" s="1"/>
      <c r="E69" s="1"/>
      <c r="F69" s="1"/>
      <c r="G69" s="1"/>
      <c r="H69" s="1"/>
      <c r="I69" s="1"/>
      <c r="J69" s="1"/>
      <c r="K69" s="1"/>
    </row>
    <row r="70" spans="1:11" s="3" customFormat="1">
      <c r="A70" s="17"/>
      <c r="B70" s="5"/>
      <c r="C70" s="1"/>
      <c r="D70" s="1"/>
      <c r="E70" s="1"/>
      <c r="F70" s="1"/>
      <c r="G70" s="1"/>
      <c r="H70" s="1"/>
      <c r="I70" s="1"/>
      <c r="J70" s="1"/>
      <c r="K70" s="1"/>
    </row>
    <row r="71" spans="1:11" s="4" customFormat="1" ht="11.25">
      <c r="A71" s="60" t="s">
        <v>35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</row>
    <row r="72" spans="1:11" s="3" customFormat="1" ht="12">
      <c r="A72" s="59" t="s">
        <v>60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</row>
    <row r="73" spans="1:11">
      <c r="A73" s="59" t="s">
        <v>61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</row>
    <row r="74" spans="1:11">
      <c r="A74" s="59" t="s">
        <v>62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</row>
    <row r="75" spans="1:11">
      <c r="A75" s="59" t="s">
        <v>63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1:11">
      <c r="D76" s="2"/>
    </row>
    <row r="79" spans="1:11">
      <c r="B79" s="2"/>
    </row>
  </sheetData>
  <mergeCells count="9">
    <mergeCell ref="A73:K73"/>
    <mergeCell ref="A74:K74"/>
    <mergeCell ref="A75:K75"/>
    <mergeCell ref="A71:K71"/>
    <mergeCell ref="B14:E14"/>
    <mergeCell ref="B15:E15"/>
    <mergeCell ref="G14:J14"/>
    <mergeCell ref="G15:J15"/>
    <mergeCell ref="A72:K72"/>
  </mergeCells>
  <phoneticPr fontId="4" type="noConversion"/>
  <hyperlinks>
    <hyperlink ref="A72" r:id="rId1" xr:uid="{E2F7604D-8AED-499F-885E-E685C14A3686}"/>
  </hyperlinks>
  <printOptions horizontalCentered="1" verticalCentered="1"/>
  <pageMargins left="0.51181102362204722" right="0.15748031496062992" top="0.31496062992125984" bottom="0.31496062992125984" header="0.19685039370078741" footer="0.15748031496062992"/>
  <pageSetup paperSize="9" scale="72" orientation="portrait" r:id="rId2"/>
  <drawing r:id="rId3"/>
  <legacyDrawing r:id="rId4"/>
  <oleObjects>
    <mc:AlternateContent xmlns:mc="http://schemas.openxmlformats.org/markup-compatibility/2006">
      <mc:Choice Requires="x14">
        <oleObject progId="MSPhotoEd.3" shapeId="176129" r:id="rId5">
          <objectPr defaultSize="0" autoPict="0" r:id="rId6">
            <anchor moveWithCells="1">
              <from>
                <xdr:col>0</xdr:col>
                <xdr:colOff>19050</xdr:colOff>
                <xdr:row>0</xdr:row>
                <xdr:rowOff>161925</xdr:rowOff>
              </from>
              <to>
                <xdr:col>1</xdr:col>
                <xdr:colOff>133350</xdr:colOff>
                <xdr:row>3</xdr:row>
                <xdr:rowOff>28575</xdr:rowOff>
              </to>
            </anchor>
          </objectPr>
        </oleObject>
      </mc:Choice>
      <mc:Fallback>
        <oleObject progId="MSPhotoEd.3" shapeId="176129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mercato 2022</vt:lpstr>
      <vt:lpstr>'mercato 2022'!Print_Area</vt:lpstr>
    </vt:vector>
  </TitlesOfParts>
  <Company>ANFIA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Saglietto</dc:creator>
  <cp:lastModifiedBy>Gangi</cp:lastModifiedBy>
  <cp:lastPrinted>2022-09-01T10:12:34Z</cp:lastPrinted>
  <dcterms:created xsi:type="dcterms:W3CDTF">2001-01-02T10:32:52Z</dcterms:created>
  <dcterms:modified xsi:type="dcterms:W3CDTF">2022-09-01T15:01:34Z</dcterms:modified>
</cp:coreProperties>
</file>